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МКУ ЦБ" sheetId="1" r:id="rId1"/>
    <sheet name="МБУК Библиотеки" sheetId="2" r:id="rId2"/>
    <sheet name="МКУ ОДА" sheetId="3" r:id="rId3"/>
    <sheet name="Администрация" sheetId="4" r:id="rId4"/>
    <sheet name="МБУ Спорт" sheetId="5" r:id="rId5"/>
    <sheet name="МБУ Культура" sheetId="6" r:id="rId6"/>
    <sheet name="МУП ЖКХ " sheetId="7" r:id="rId7"/>
    <sheet name="МУП ЖКХ  (2)" sheetId="8" r:id="rId8"/>
  </sheets>
  <externalReferences>
    <externalReference r:id="rId11"/>
    <externalReference r:id="rId12"/>
    <externalReference r:id="rId13"/>
  </externalReferences>
  <definedNames>
    <definedName name="_xlnm._FilterDatabase" localSheetId="3" hidden="1">'Администрация'!$A$11:$Q$88</definedName>
    <definedName name="_xlnm._FilterDatabase" localSheetId="5" hidden="1">'МБУ Культура'!$A$11:$M$200</definedName>
    <definedName name="_xlnm._FilterDatabase" localSheetId="4" hidden="1">'МБУ Спорт'!$A$11:$K$19</definedName>
    <definedName name="_xlnm._FilterDatabase" localSheetId="1" hidden="1">'МБУК Библиотеки'!$A$11:$M$228</definedName>
    <definedName name="_xlnm._FilterDatabase" localSheetId="2" hidden="1">'МКУ ОДА'!$A$11:$K$113</definedName>
    <definedName name="_xlnm._FilterDatabase" localSheetId="6" hidden="1">'МУП ЖКХ '!$A$11:$O$273</definedName>
    <definedName name="_xlnm._FilterDatabase" localSheetId="7" hidden="1">'МУП ЖКХ  (2)'!$A$11:$O$268</definedName>
    <definedName name="_xlnm.Print_Area" localSheetId="3">'Администрация'!$A$1:$L$78</definedName>
    <definedName name="_xlnm.Print_Area" localSheetId="5">'МБУ Культура'!$A$1:$M$201</definedName>
    <definedName name="_xlnm.Print_Area" localSheetId="4">'МБУ Спорт'!$A$1:$L$41</definedName>
    <definedName name="_xlnm.Print_Area" localSheetId="1">'МБУК Библиотеки'!$A$1:$M$228</definedName>
    <definedName name="_xlnm.Print_Area" localSheetId="2">'МКУ ОДА'!$A$1:$M$113</definedName>
    <definedName name="_xlnm.Print_Area" localSheetId="0">'МКУ ЦБ'!$A$1:$N$25</definedName>
    <definedName name="_xlnm.Print_Area" localSheetId="6">'МУП ЖКХ '!$A$1:$P$270</definedName>
    <definedName name="_xlnm.Print_Area" localSheetId="7">'МУП ЖКХ  (2)'!$A$1:$L$270</definedName>
  </definedNames>
  <calcPr fullCalcOnLoad="1"/>
</workbook>
</file>

<file path=xl/sharedStrings.xml><?xml version="1.0" encoding="utf-8"?>
<sst xmlns="http://schemas.openxmlformats.org/spreadsheetml/2006/main" count="3728" uniqueCount="1525">
  <si>
    <t>Ламповый сценический прожектор 1000ватт PAR65</t>
  </si>
  <si>
    <t>Ламповый сценический прожектор 1000ватт PAR66</t>
  </si>
  <si>
    <t>Ламповый сценический прожектор 1000ватт PAR67</t>
  </si>
  <si>
    <t>Ламповый сценический прожектор 1000ватт PAR68</t>
  </si>
  <si>
    <t>Ламповый сценический прожектор 1000ватт PAR69</t>
  </si>
  <si>
    <t>510134000000024</t>
  </si>
  <si>
    <t>510134000000023</t>
  </si>
  <si>
    <t>510134000000022</t>
  </si>
  <si>
    <t>510134000000021</t>
  </si>
  <si>
    <t>510134000000020</t>
  </si>
  <si>
    <t>Мультикор 50м 12вх4вых Proel TN1204</t>
  </si>
  <si>
    <t>51013400000004</t>
  </si>
  <si>
    <t>Звуковая карта EMU0440</t>
  </si>
  <si>
    <t>51013400000005</t>
  </si>
  <si>
    <t>Цифровой диммер, 6 каналов по 2 кВт</t>
  </si>
  <si>
    <t>51013400000006</t>
  </si>
  <si>
    <t>Пульт управления DMX приборами 240 каналов</t>
  </si>
  <si>
    <t>51013400000007</t>
  </si>
  <si>
    <t>Раздвижной механизм кулис для сцены</t>
  </si>
  <si>
    <t>51013400000008</t>
  </si>
  <si>
    <t>51013400000009</t>
  </si>
  <si>
    <t>Звуковой цифровой контроллер 2вх 6 вых</t>
  </si>
  <si>
    <t>Портативная студия звукозаписи</t>
  </si>
  <si>
    <t>510134000000053</t>
  </si>
  <si>
    <t>Усилитель для наушников</t>
  </si>
  <si>
    <t>510134000000054</t>
  </si>
  <si>
    <t xml:space="preserve">Цифровое пианино Casio </t>
  </si>
  <si>
    <t>Световой эффект</t>
  </si>
  <si>
    <t>41013400000005</t>
  </si>
  <si>
    <t>Рековый сценический кейс для усилителей 12 юнит SL Case 12U</t>
  </si>
  <si>
    <t>510136000000016</t>
  </si>
  <si>
    <t>Тюль в оконный проем на лестинце</t>
  </si>
  <si>
    <t>Книгоиздательская продукция пос. Найдорф</t>
  </si>
  <si>
    <t>Библ.фонд Пушк.и бр. Игнат. за декабрь 2007г</t>
  </si>
  <si>
    <t>1101072007-20</t>
  </si>
  <si>
    <t xml:space="preserve">пост. Адм НСП от 17.02.2014  №45 Об изъятии из оперативного управления МКУ ОДА НСП в казну Нововеличковского сельского поселения помещения № 16  </t>
  </si>
  <si>
    <t>решение Совета НСП 05.04.2010г. № 66-7/2 "О переименовании..</t>
  </si>
  <si>
    <t>Автомобиль KIA SPEKTRA; легковой(FB2272);кузов №XWKFB227270059886;двигатель S6D152607; шасси отсутствует; цвет - алмазное серебро</t>
  </si>
  <si>
    <t>110105000000001</t>
  </si>
  <si>
    <t>постановление главы Нсп от 26.01.2009г. № 17</t>
  </si>
  <si>
    <t>Автомобиль ГАЗ 3102, идентификационный № (VIN) XTH310200V0061130, модель,№ двигателя 40200F-3405539,шасси № 546444, кузов № 0061130, цвет БЕЛЫЙ, гос. № С 111 УУ 23</t>
  </si>
  <si>
    <t>110105000000002</t>
  </si>
  <si>
    <t>Автомобиль ГАЗ 32213-408</t>
  </si>
  <si>
    <t>110105000000003</t>
  </si>
  <si>
    <t>пост. от 01.09.2014 №369</t>
  </si>
  <si>
    <t>Автомобиль ГАЗ 66 (грузовой), ПТС 23 АУ 792068, идентификационный номер н/у, номер двигателя 2229470, номер кузова н/у</t>
  </si>
  <si>
    <t>110109000000029</t>
  </si>
  <si>
    <t>Автобус для перевозок ГАЗ-32213, "Газель", ПТС 52 КН 251460, идентиф. номер ХТН32213220286502 номер двигателя 23105070, номер кузова 32210020119921</t>
  </si>
  <si>
    <t>пост адм от 09.12.2014 №546</t>
  </si>
  <si>
    <t>С546ЕТ 123</t>
  </si>
  <si>
    <t>110109000000030</t>
  </si>
  <si>
    <t>Автопылесос</t>
  </si>
  <si>
    <t>110104000000007</t>
  </si>
  <si>
    <t>Аппарат ВД 5,2 м (KARCHER)</t>
  </si>
  <si>
    <t>110104000000006</t>
  </si>
  <si>
    <t>Бензопила STIHL 800</t>
  </si>
  <si>
    <t>110109000000023</t>
  </si>
  <si>
    <t>Водонагреватель Термекс                                           Н30-О</t>
  </si>
  <si>
    <t>110109000000021</t>
  </si>
  <si>
    <t>Гараж</t>
  </si>
  <si>
    <t>353212, Краснодарский край, Динской район, ст. Нововеличковская, ул. Братская, 23а</t>
  </si>
  <si>
    <t>постановление адм Нсп от 01.04.2010 г. № 65                   (по сост. на 31.03.2010г. ведомость ОС)</t>
  </si>
  <si>
    <t>Комплект газобалонного оборудования</t>
  </si>
  <si>
    <t>110104000000016</t>
  </si>
  <si>
    <t>Компьютер в сборе</t>
  </si>
  <si>
    <t>110104000000009</t>
  </si>
  <si>
    <t>110104000000013</t>
  </si>
  <si>
    <t xml:space="preserve">Многофункциональное устройство Canon </t>
  </si>
  <si>
    <t>110104000000010</t>
  </si>
  <si>
    <t>Многофункциональное устройство Samsung</t>
  </si>
  <si>
    <t>110104000000028</t>
  </si>
  <si>
    <t>110104000000025</t>
  </si>
  <si>
    <t>Мотокоса STIHL FS 100</t>
  </si>
  <si>
    <t>110109000000019</t>
  </si>
  <si>
    <t>Ноутбук MSI CX 500</t>
  </si>
  <si>
    <t>Ноутбук Asus Х55С 15.6"</t>
  </si>
  <si>
    <t>41012400000002</t>
  </si>
  <si>
    <t>110104000000027</t>
  </si>
  <si>
    <t>Ноутбук MSI FX700-017</t>
  </si>
  <si>
    <t>110104000000026</t>
  </si>
  <si>
    <t>Ноутбук НР 615</t>
  </si>
  <si>
    <t>110104000000017</t>
  </si>
  <si>
    <t>Павильон</t>
  </si>
  <si>
    <t>110109000000018</t>
  </si>
  <si>
    <t>Почтовый ящик Garden JM-54/64</t>
  </si>
  <si>
    <t>110109000000024</t>
  </si>
  <si>
    <t>Сплит система "Самсунг"</t>
  </si>
  <si>
    <t>110104000000008</t>
  </si>
  <si>
    <t>110104000000011</t>
  </si>
  <si>
    <t>110104000000012</t>
  </si>
  <si>
    <t>Сплит система GHIGO</t>
  </si>
  <si>
    <t>110104000000020</t>
  </si>
  <si>
    <t>Стол письменный</t>
  </si>
  <si>
    <t>110106000000004</t>
  </si>
  <si>
    <t>Здание администрации</t>
  </si>
  <si>
    <t>пост.администрации от 12.01.2015 № 5</t>
  </si>
  <si>
    <t>пост.администрации от 12.01.2015 № 6</t>
  </si>
  <si>
    <t>пост.администрации от 12.01.2015 № 7</t>
  </si>
  <si>
    <t>пост.администрации от 12.01.2015 № 8</t>
  </si>
  <si>
    <t>пост.администрации от 12.01.2015 № 9</t>
  </si>
  <si>
    <t>пост.администрации от 12.01.2015 № 10</t>
  </si>
  <si>
    <t>пост.администрации от 12.01.2015 № 11</t>
  </si>
  <si>
    <t>пост.администрации от 12.01.2015 № 12</t>
  </si>
  <si>
    <t>пост.администрации от 12.01.2015 № 13</t>
  </si>
  <si>
    <t>пост.администрации от 12.01.2015 № 14</t>
  </si>
  <si>
    <t xml:space="preserve">св-во о гос. регистрации от 12.09.2012 г. серия 23-АК № 775873 </t>
  </si>
  <si>
    <t>110102000000019</t>
  </si>
  <si>
    <t>пост. адм Нсп от 02.02.2010 г. № 18, пост. от 31.05.2010 г. № 668, пост. от 17.11.11 № 550</t>
  </si>
  <si>
    <t>св-во о гос. регистрации от 09.11.2012 г. серия 23-АЛ № 117998</t>
  </si>
  <si>
    <t>Генератор Akita R 5500D</t>
  </si>
  <si>
    <t>110109000000028</t>
  </si>
  <si>
    <t>110109000000039</t>
  </si>
  <si>
    <t>Дверь металлическая</t>
  </si>
  <si>
    <t>110109000000038</t>
  </si>
  <si>
    <t>стоимость недвижимого имущества</t>
  </si>
  <si>
    <t>3 объекта недв</t>
  </si>
  <si>
    <t>Администрация Нововеличковского сельского поселения Динского района</t>
  </si>
  <si>
    <t>Агитационный плакат</t>
  </si>
  <si>
    <t>Бензокоса "Штиль"</t>
  </si>
  <si>
    <t>110104981</t>
  </si>
  <si>
    <t>Газонокосилка</t>
  </si>
  <si>
    <t>1101040983</t>
  </si>
  <si>
    <t>Горка Г-3</t>
  </si>
  <si>
    <t>Качели КЧ-2М</t>
  </si>
  <si>
    <t>у Руководителя</t>
  </si>
  <si>
    <t>постановление адм.НСП от 28.01.2011 г. № 32, постановление адм.НСП от 28.01.2011 г. № 33</t>
  </si>
  <si>
    <t>Компьютер (мат.плата:Intel 915GV 800/533MHz set</t>
  </si>
  <si>
    <t>Копировальный аппарат Kyocera-Mita-1635</t>
  </si>
  <si>
    <t>Микроволновая печь с грилем Panasonic</t>
  </si>
  <si>
    <t>Монитор</t>
  </si>
  <si>
    <t>1101040980</t>
  </si>
  <si>
    <t>Монитор 17 TFT Beng FP 71G+</t>
  </si>
  <si>
    <t>Принтер Canon LBP 2900</t>
  </si>
  <si>
    <t>Рабочая станция (сист. блок, монитор, принтер, мышь, клавиатура)</t>
  </si>
  <si>
    <t>Светильник РКУ 97-25-002</t>
  </si>
  <si>
    <t>Системный блок</t>
  </si>
  <si>
    <t>1101040968</t>
  </si>
  <si>
    <t>приказ управления  имущ-х и зем-х отнош. от 08.02.2010 г. № 8, постановление адм Нсп от 09.03.2010г. № 47</t>
  </si>
  <si>
    <t>Сплит-система Хуалинг (7)</t>
  </si>
  <si>
    <t>Стенка Л-4</t>
  </si>
  <si>
    <t>Факсимильный аппарат Brother FAX-236 S</t>
  </si>
  <si>
    <t>Факсимильный аппарат Panasonik</t>
  </si>
  <si>
    <t>Широкоформатный ЖК-монитор Acer</t>
  </si>
  <si>
    <t>постановление адм Нсп от 31.07.2009г. № 262</t>
  </si>
  <si>
    <t>Щит пожарный закрытый металлический</t>
  </si>
  <si>
    <t>1101040070</t>
  </si>
  <si>
    <t>товарная накладная от 28.01.2010 г. № 2 (ИП Матиосов Юрий Николаевич)</t>
  </si>
  <si>
    <t>Рабоче место</t>
  </si>
  <si>
    <t>110113000000018</t>
  </si>
  <si>
    <t>Ручная сирена СО-120Ф</t>
  </si>
  <si>
    <t>110113000000030</t>
  </si>
  <si>
    <t>110113000000031</t>
  </si>
  <si>
    <t>110113000000032</t>
  </si>
  <si>
    <t>110113000000033</t>
  </si>
  <si>
    <t>Стойка поворотная</t>
  </si>
  <si>
    <t>Стойки волейбольные</t>
  </si>
  <si>
    <t>Ворота для мини-футбола</t>
  </si>
  <si>
    <t>000000307</t>
  </si>
  <si>
    <t>000000313</t>
  </si>
  <si>
    <t>Скамейки спортивные пятиместные</t>
  </si>
  <si>
    <t xml:space="preserve">Горка   </t>
  </si>
  <si>
    <t>110113000000035</t>
  </si>
  <si>
    <t>Качалка-балансир</t>
  </si>
  <si>
    <t>110113000000036</t>
  </si>
  <si>
    <t>Качели-одинарные</t>
  </si>
  <si>
    <t>110113000000037</t>
  </si>
  <si>
    <t>Песочница</t>
  </si>
  <si>
    <t>110113000000040</t>
  </si>
  <si>
    <t>Грибок</t>
  </si>
  <si>
    <t>110113000000041</t>
  </si>
  <si>
    <t>Пирамида</t>
  </si>
  <si>
    <t>110113000000042</t>
  </si>
  <si>
    <t>Карусель</t>
  </si>
  <si>
    <t>110113000000043</t>
  </si>
  <si>
    <t>Турник</t>
  </si>
  <si>
    <t>110113000000044</t>
  </si>
  <si>
    <t>Лавочка</t>
  </si>
  <si>
    <t>110113000000045</t>
  </si>
  <si>
    <t>стоимость имущества, закрепленного за МУ</t>
  </si>
  <si>
    <t>17 объектов недвижимости</t>
  </si>
  <si>
    <t>Муниципальное бюджетноеучреждение по физическому развитию "Спорт"</t>
  </si>
  <si>
    <t>110109000000049</t>
  </si>
  <si>
    <t>110109000000044</t>
  </si>
  <si>
    <t>110109000000045</t>
  </si>
  <si>
    <t>110109000000046</t>
  </si>
  <si>
    <t>110109000000047</t>
  </si>
  <si>
    <t>110109000000048</t>
  </si>
  <si>
    <t>353212, Краснодарский край, Динской район, ст. Нововеличковская, ул. Красная, 53, руководитель  Рытикова Елена Леонидовна</t>
  </si>
  <si>
    <t>постановление АНСП от 28.01.2011 г. № 34</t>
  </si>
  <si>
    <t>Мат для борцовского ковра</t>
  </si>
  <si>
    <t>Покрышка для борцовского ковра</t>
  </si>
  <si>
    <t>Стол теннисный</t>
  </si>
  <si>
    <t>Стол теннисный на роликах</t>
  </si>
  <si>
    <t>Уличное освещение раздевалка стадиона</t>
  </si>
  <si>
    <t>1101060073</t>
  </si>
  <si>
    <t>постановление АНСП март</t>
  </si>
  <si>
    <t>ЗКК 1096</t>
  </si>
  <si>
    <t>Ноутбук Acer Aspire 5733-384G32Mnkk</t>
  </si>
  <si>
    <t>1101060075</t>
  </si>
  <si>
    <t>Брусья гимнастические металлические уличн.</t>
  </si>
  <si>
    <t>410136000000001</t>
  </si>
  <si>
    <t>410136000000002</t>
  </si>
  <si>
    <t>Перекладина трехуровневая</t>
  </si>
  <si>
    <t>410136000000003</t>
  </si>
  <si>
    <t>Рукоходы уличные 6м</t>
  </si>
  <si>
    <t>410136000000004</t>
  </si>
  <si>
    <t>Стенка гимнастическая (3 секции)</t>
  </si>
  <si>
    <t>410136000000005</t>
  </si>
  <si>
    <t>Велотренажер BR511</t>
  </si>
  <si>
    <t>510136000000001</t>
  </si>
  <si>
    <t>Эллипсоид BE 1700</t>
  </si>
  <si>
    <t>510136000000002</t>
  </si>
  <si>
    <t>Фотоаппарат цифровой Panasonic DMC-FS35EE-K</t>
  </si>
  <si>
    <t>410134000000001</t>
  </si>
  <si>
    <t>1 объект недвижимости</t>
  </si>
  <si>
    <t>Муниципальное бюджетное учреждение "Культура" Нововеличковского сельского поселения</t>
  </si>
  <si>
    <t>Behringer FBQ 1502 Ultra-Graph PRO 2-канальный эквалайзер с системой детектирования обратной связи</t>
  </si>
  <si>
    <t>110104407000082</t>
  </si>
  <si>
    <t xml:space="preserve">Behringer XENYX1832FX-микшерный пульт 1шт. </t>
  </si>
  <si>
    <t>353212, Краснодарский край, Динской район, ст. Нововеличковская,  ул. Красная, 55</t>
  </si>
  <si>
    <t>110104407000072</t>
  </si>
  <si>
    <t>353212, Краснодарский край, Динской район, ст. Нововеличковская, ул. Красная, 55</t>
  </si>
  <si>
    <t>Ак. система Wharfedale Pro LX-15</t>
  </si>
  <si>
    <t>110104407000080</t>
  </si>
  <si>
    <t>Активная акуст. система Alto PS 4LA</t>
  </si>
  <si>
    <t>110104407000074</t>
  </si>
  <si>
    <t>Активная акуст. Система Alto PS 4LA</t>
  </si>
  <si>
    <t>110104407000075</t>
  </si>
  <si>
    <t>Бензокоса STIHL</t>
  </si>
  <si>
    <t>110106106000031</t>
  </si>
  <si>
    <t>Вокал.микрофон Х14 8500   шт. 1</t>
  </si>
  <si>
    <t>110104406000054</t>
  </si>
  <si>
    <t>громкоговоритель уличный, рупор HS-50, 50Вт</t>
  </si>
  <si>
    <t>110104687000018</t>
  </si>
  <si>
    <t>Двухантенная вокальная радиосистема с капсюлем динамического микрофона PG58 "SHURE"</t>
  </si>
  <si>
    <t>110104687000017</t>
  </si>
  <si>
    <t>Дым машина 1500 с радиопультом</t>
  </si>
  <si>
    <t>110104406000056</t>
  </si>
  <si>
    <t>Елка европейская с ветками микс. 210 см.1112 веток NO3056</t>
  </si>
  <si>
    <t>110106106000046</t>
  </si>
  <si>
    <t>Искусственная ель "Среднерусская" 3 м</t>
  </si>
  <si>
    <t>110106106000045</t>
  </si>
  <si>
    <t>Искусственная ель "Среднерусская" 4 м</t>
  </si>
  <si>
    <t>110106106000044</t>
  </si>
  <si>
    <t>Усилитель мощности 2*1200ватт ом,2*600ватт 8ом Dynacord sl2400</t>
  </si>
  <si>
    <t>Усилитель мощности 2*1200ватт ом,2*600ватт 8ом Dynacord sl2401</t>
  </si>
  <si>
    <t>Ноутбук Asus N56VB15.6"</t>
  </si>
  <si>
    <t>510124000000006</t>
  </si>
  <si>
    <t>510124000000005</t>
  </si>
  <si>
    <t>510124000000007</t>
  </si>
  <si>
    <t>510124000000008</t>
  </si>
  <si>
    <t>510124000000009</t>
  </si>
  <si>
    <t>К/м Снегурочки шт.1</t>
  </si>
  <si>
    <t>110109107000031</t>
  </si>
  <si>
    <t>Колонка LIX-215 шт. 1</t>
  </si>
  <si>
    <t>110104405000026</t>
  </si>
  <si>
    <t>110104605000025</t>
  </si>
  <si>
    <t>Компрессор 2-х канал.ALTO BK-2,0</t>
  </si>
  <si>
    <t>110104406000055</t>
  </si>
  <si>
    <t>Костюм сценический солдат</t>
  </si>
  <si>
    <t>1101091070000254</t>
  </si>
  <si>
    <t>1101091070000255</t>
  </si>
  <si>
    <t>1101091070000256</t>
  </si>
  <si>
    <t>Микрофоны Shure C606-N</t>
  </si>
  <si>
    <t>110104407000068</t>
  </si>
  <si>
    <t>Микшер. Пульт с DSP Alto AMX 100FX  2моно, 2стерео</t>
  </si>
  <si>
    <t>110104407000066</t>
  </si>
  <si>
    <t>Микшерский пульт  16 ALTO CYCLONE240-FOH</t>
  </si>
  <si>
    <t>110104687000023</t>
  </si>
  <si>
    <t>Микшерский пульт с ДСР</t>
  </si>
  <si>
    <t>Ноутбук Asus(К54С/54С)(HD)15/6</t>
  </si>
  <si>
    <t>110109000000086</t>
  </si>
  <si>
    <t>110109000000085</t>
  </si>
  <si>
    <t>110109000000084</t>
  </si>
  <si>
    <t>МФУ Canon i-SENSIS MF3010</t>
  </si>
  <si>
    <t>110109000000083</t>
  </si>
  <si>
    <t>Видеорегистратор 8-кан видео, 4 кан аудио</t>
  </si>
  <si>
    <t>110109000000090</t>
  </si>
  <si>
    <t>Купольная видеокамера с ИК подсветкой</t>
  </si>
  <si>
    <t>110109000000091</t>
  </si>
  <si>
    <t>110109000000093</t>
  </si>
  <si>
    <t>Уличная видеокамера с ИК подсветкой</t>
  </si>
  <si>
    <t>110109000000092</t>
  </si>
  <si>
    <t>110109000000094</t>
  </si>
  <si>
    <t xml:space="preserve">Видеорегистратор </t>
  </si>
  <si>
    <t>110109000000095</t>
  </si>
  <si>
    <t>Веб-камера Logitech HD C310</t>
  </si>
  <si>
    <t>110109000000096</t>
  </si>
  <si>
    <t>Сплит система ERISSON EC-S12C1</t>
  </si>
  <si>
    <t>Сплит система ERISSON EC-S07C1</t>
  </si>
  <si>
    <t>110109000000057</t>
  </si>
  <si>
    <t>110109000000058</t>
  </si>
  <si>
    <t>110109000000059</t>
  </si>
  <si>
    <t>Ноутбук Asus</t>
  </si>
  <si>
    <t>110113000145</t>
  </si>
  <si>
    <t>Ноутбук Asus 15.6</t>
  </si>
  <si>
    <t>110113000067</t>
  </si>
  <si>
    <t>110104406000048</t>
  </si>
  <si>
    <t>Акустическая система XLINE XL15A</t>
  </si>
  <si>
    <t>210104400000020</t>
  </si>
  <si>
    <t>деньги Коровушкин</t>
  </si>
  <si>
    <t>210104400000023</t>
  </si>
  <si>
    <t>Процессор эффектов М350</t>
  </si>
  <si>
    <t>210104400000024</t>
  </si>
  <si>
    <t>Yamaha S215V ак. система</t>
  </si>
  <si>
    <t>210104400000025</t>
  </si>
  <si>
    <t>210104400000026</t>
  </si>
  <si>
    <t>Усилит. мощности HPA2800</t>
  </si>
  <si>
    <t>210104400000027</t>
  </si>
  <si>
    <t>Многолучевой роллер. звуков. шт. 1</t>
  </si>
  <si>
    <t>110104405000034</t>
  </si>
  <si>
    <t>Ноутбук ASER</t>
  </si>
  <si>
    <t>110104687000008</t>
  </si>
  <si>
    <t>Ноутбук ASER 2</t>
  </si>
  <si>
    <t>110104687000009</t>
  </si>
  <si>
    <t>Ноутбук ASUS X58L02</t>
  </si>
  <si>
    <t>110104407000084</t>
  </si>
  <si>
    <t>Воронцовская (дет.площадка)</t>
  </si>
  <si>
    <t>Воронцовская,Нововеличковская 2шт(дет.площадки)</t>
  </si>
  <si>
    <t>Воронцовская (спорт площадка Пушкина 19)</t>
  </si>
  <si>
    <t>Найдорф (дет.площадка)</t>
  </si>
  <si>
    <t>353212, Краснодарский край, Динской район, ст. Нововеличковская, ул. Красная, 53, тел. 76-7-50, глава Нововеличковского сельского поселения Кова С.М.</t>
  </si>
  <si>
    <t>Ноутбук К50IE/15/6</t>
  </si>
  <si>
    <t>110104687000022</t>
  </si>
  <si>
    <t>Прожектор рассеянного света     шт. 8</t>
  </si>
  <si>
    <t>110104405000035</t>
  </si>
  <si>
    <t>Процессор эффектов М-350</t>
  </si>
  <si>
    <t>110104406000057</t>
  </si>
  <si>
    <t>Радиомикрофоны Shure 89</t>
  </si>
  <si>
    <t>Радиосистема вокальная "AKG" WMS40PRO vocal set single</t>
  </si>
  <si>
    <t>110104687000016</t>
  </si>
  <si>
    <t>Синтезатор "Ямаха-305"  шт. 1</t>
  </si>
  <si>
    <t>110104405000032</t>
  </si>
  <si>
    <t>Стойка клавиш с закруткой Е 250 R шт. 1</t>
  </si>
  <si>
    <t>110104405000046</t>
  </si>
  <si>
    <t xml:space="preserve">Сценические казачьи костюмы  9 шт. </t>
  </si>
  <si>
    <t>110109107000021</t>
  </si>
  <si>
    <t>110106107000034</t>
  </si>
  <si>
    <t>110106107000036</t>
  </si>
  <si>
    <t>Усилитель Park 1200-4</t>
  </si>
  <si>
    <t>110104407000081</t>
  </si>
  <si>
    <t>Усилитель Аудио-1800 Parh VX-180 шт. 1</t>
  </si>
  <si>
    <t>110104405000024</t>
  </si>
  <si>
    <t>Усилитель мощности. 2*300 Alto MAC 2.2</t>
  </si>
  <si>
    <t>110104407000065</t>
  </si>
  <si>
    <t>Цифровой подавитель обратной связи</t>
  </si>
  <si>
    <t>110104406000058</t>
  </si>
  <si>
    <t>Вокал. динам. микд+провод+стойка</t>
  </si>
  <si>
    <t>Рэковая стойка высот на колесах</t>
  </si>
  <si>
    <t>210104400000028</t>
  </si>
  <si>
    <t>Кроссовер 2 полосы стерео+выход на сабв.</t>
  </si>
  <si>
    <t>210104400000029</t>
  </si>
  <si>
    <t>210104400000032</t>
  </si>
  <si>
    <t>210104400000033</t>
  </si>
  <si>
    <t>210104400000034</t>
  </si>
  <si>
    <t>Световой прибор LED-PAR</t>
  </si>
  <si>
    <t>210104400000044</t>
  </si>
  <si>
    <t>210104400000046</t>
  </si>
  <si>
    <t>210104400000045</t>
  </si>
  <si>
    <t>210104400000043</t>
  </si>
  <si>
    <t>Световой прибор на светодиодах DMX</t>
  </si>
  <si>
    <t>210104400000042</t>
  </si>
  <si>
    <t>Дежурное помещение стадиона(водозабора)</t>
  </si>
  <si>
    <t>Насосная стадиона(водозабора)</t>
  </si>
  <si>
    <t>353212, Краснодарский край, Динской район, ст. Нововеличковская ул. Южная</t>
  </si>
  <si>
    <t>Насос К 80-50-200            2 подъем.</t>
  </si>
  <si>
    <t>подлежит списанию</t>
  </si>
  <si>
    <t>Башня водонапорная (Рожновского)           64.69</t>
  </si>
  <si>
    <t>Башня водонапорная (Рожновского)                  2751</t>
  </si>
  <si>
    <t>Башня водонапорная (Рожновского)           21049</t>
  </si>
  <si>
    <t>Свидетельство о гос.регистрации 23-АЛ №151956 от 15.10.2012</t>
  </si>
  <si>
    <t>Башня водонапорная (Рожновского)           1153</t>
  </si>
  <si>
    <t>Консервация</t>
  </si>
  <si>
    <t>Здание трансформаторной (ЗТП водозабор)                                  2 подъем</t>
  </si>
  <si>
    <t>Бытовка                            2 подъем</t>
  </si>
  <si>
    <t>Ограждение башни стадиона(водозабора) ул. Таманская</t>
  </si>
  <si>
    <t>Ограждение территории водозабора+ворота                        2 подъем</t>
  </si>
  <si>
    <t>Резервуар для воды                    2 подъем</t>
  </si>
  <si>
    <t>Резервуар для воды                        2 подъем</t>
  </si>
  <si>
    <t>3 кв.м.</t>
  </si>
  <si>
    <t>Мощение территории водозабора                       2 подъем</t>
  </si>
  <si>
    <t>400 кв.м.</t>
  </si>
  <si>
    <t>150 м.</t>
  </si>
  <si>
    <t>400 м.</t>
  </si>
  <si>
    <t>Артезианская скважина в поле      № 7612 поле 1 подъем</t>
  </si>
  <si>
    <t>Артезианская скважина в поле                 № 7613  поле 1 подъем</t>
  </si>
  <si>
    <t>Артезианская скважина в поле      № 7615 поле 1 подъем</t>
  </si>
  <si>
    <t>Генератор бензиновый REDVERG RD6500B</t>
  </si>
  <si>
    <t>Артезианская скважина в поле      № 7614 поле 1 подъем</t>
  </si>
  <si>
    <t>Артезианская скважина в поле      № 7611 поле 1 подъем</t>
  </si>
  <si>
    <t>Аварийная</t>
  </si>
  <si>
    <t>Не исправна</t>
  </si>
  <si>
    <t>Артезианская скважина № 21049 пос.Найдорф (холодильник)</t>
  </si>
  <si>
    <t>списан</t>
  </si>
  <si>
    <t>Производственный блок, литер Б, Пристройка, литер Б1, Пристройка, литер Б2, Навес, литер Г, навес</t>
  </si>
  <si>
    <t>0109</t>
  </si>
  <si>
    <r>
      <t>Емкость мет. (на территор. в/з V=10м</t>
    </r>
    <r>
      <rPr>
        <b/>
        <vertAlign val="superscript"/>
        <sz val="9"/>
        <color indexed="62"/>
        <rFont val="Times New Roman"/>
        <family val="1"/>
      </rPr>
      <t>3</t>
    </r>
    <r>
      <rPr>
        <b/>
        <sz val="9"/>
        <color indexed="62"/>
        <rFont val="Times New Roman"/>
        <family val="1"/>
      </rPr>
      <t>)                      2 подъем</t>
    </r>
  </si>
  <si>
    <t>Насос погружной ЭЦВ 8-25-100 (1й подъем в поле)                                  7611</t>
  </si>
  <si>
    <t>!</t>
  </si>
  <si>
    <t>Насос погружной ЭЦВ 8-25-100 (1й подъем в поле)           7614</t>
  </si>
  <si>
    <t>Станция управл. насосн. агрегатами фирмы Сименс (нагрузка 11 кВт)  стадион</t>
  </si>
  <si>
    <t>Станция управл. насосн. агрегатами фирмы Сименс (нагрузка 30 кВт)             2 подъем</t>
  </si>
  <si>
    <t>Технологическое оборудование (насос К45/30-1шт., насос Д200-95Б-2шт., щиты управл. насосами, ввод  2 подъем</t>
  </si>
  <si>
    <t>ул. Советская и ул. Д.Бедного</t>
  </si>
  <si>
    <t>ул. Пролетарская и ул. Северная</t>
  </si>
  <si>
    <t>Трактор Беларус-82.1 зав. № 80898001  МТЗ</t>
  </si>
  <si>
    <t>Водозабор 2 подъем</t>
  </si>
  <si>
    <t>2 подъем</t>
  </si>
  <si>
    <t>Насос ЭЦВ 6-16-140  1153 п</t>
  </si>
  <si>
    <t>Рэковая стойка-шкаф</t>
  </si>
  <si>
    <t>210104400000047</t>
  </si>
  <si>
    <t>Тепловая газовая пушка "Комфорт" ТПГ30</t>
  </si>
  <si>
    <t>Книгоиздательская продукция ст.Нововеличковская</t>
  </si>
  <si>
    <t>Ноутбук Asus(К54С/Х54С)</t>
  </si>
  <si>
    <t>МФУ Canon I-Sensis mf-4410</t>
  </si>
  <si>
    <t>410134000000002</t>
  </si>
  <si>
    <t>Дом Культуры                              ст. Воронцовской</t>
  </si>
  <si>
    <t>353213 Краснодарский край, Динской район, ст. Воронцовская, ул. Пушкина</t>
  </si>
  <si>
    <t>410112000000001</t>
  </si>
  <si>
    <t>Муниципальное унитарное предприятие ЖКХ Нововеличковского сельского поселения</t>
  </si>
  <si>
    <t>Здание администрации, пристройка литер а</t>
  </si>
  <si>
    <t>353212, Краснодарский край, Динской район, ст. Нововеличковская, ул. Шевченко,24</t>
  </si>
  <si>
    <t>0018</t>
  </si>
  <si>
    <t>акт приема-передачи имущества от 11.01.2009г.</t>
  </si>
  <si>
    <t xml:space="preserve">            муниципального имущества Нововеличковского сельского поселения, находящегося в МБУ "Библиотечное объединение НСП"                                                                                    </t>
  </si>
  <si>
    <t>Муниципальное бюджетное учреждение культуры "Библиотечное объединение Нововеличковского сельского поселения"</t>
  </si>
  <si>
    <t>353212, Краснодарский край, Динской район, ст. Нововеличковская, ул. Красная, 53, директор МУ Пискарева Галина Владимировна, тел.76-7-65</t>
  </si>
  <si>
    <t>Биб. фонд /ГУК КК дет биб. им. бр. Игнатовых/</t>
  </si>
  <si>
    <t>Биб. фонд /ГУК КК универ. науч. библ. Пушкина</t>
  </si>
  <si>
    <t>Биб. фонд /ГУК КК универ. науч. библ. Пушкина/Лань-Юг</t>
  </si>
  <si>
    <t>Биб. фонд /ГУК КК универ. науч. биб. А.С.Пушкина</t>
  </si>
  <si>
    <t>Биб.фонд/книги/ГУК ККУНБ им. Пушкина</t>
  </si>
  <si>
    <t>Библ.фонд ГУК ККУНБ А.С.Пушкина и бр. Игнатовых (центр.ср-ва)</t>
  </si>
  <si>
    <t>Библ.фонд за декабрь 2007г./Лань-Юг/ (79 шт)</t>
  </si>
  <si>
    <t>1101072007-4</t>
  </si>
  <si>
    <t>Биб.фонд им.Бр. Игнат/Куб.Биб.Сервис/</t>
  </si>
  <si>
    <t>Биб.фонд Лань-Юг/2008г./</t>
  </si>
  <si>
    <t>Библ. Фонд перед.сМПБ/центр.ср./2007-и</t>
  </si>
  <si>
    <t>1101072007-и</t>
  </si>
  <si>
    <t>Биб.фонд Пуш. И бр.Игнат./декабрь 2009 г</t>
  </si>
  <si>
    <t>Библ.фонд Пуш. и бр. Игнатьев. Декаб.2007г (4 шт)</t>
  </si>
  <si>
    <t>1101072007-25</t>
  </si>
  <si>
    <t>Библ.фонд с июня по ноябрь 2007г /центр.ср-ва/ (22 шт)</t>
  </si>
  <si>
    <t>1101072007-7</t>
  </si>
  <si>
    <t>Библ.фонд с июня по ноябрь 2007г. /центр. Средства/ (8 шт)</t>
  </si>
  <si>
    <t>1101072007-11</t>
  </si>
  <si>
    <t>Библ. фонд с июня по ноябрь 2007г. /центр.ср-ва/ (11 шт)</t>
  </si>
  <si>
    <t>1101072007-8</t>
  </si>
  <si>
    <t>Библ. фонд с июня по ноябрь 2007г./центр. ср-ва/ (6шт)</t>
  </si>
  <si>
    <t>1101072007-9</t>
  </si>
  <si>
    <t>Библ. фонд с июня по ноябрь 2007г./центр. ср-ва/ (8шт)</t>
  </si>
  <si>
    <t>1101072007-10</t>
  </si>
  <si>
    <t>Библ.фонд сМПБ/мест.бюд./2007-в</t>
  </si>
  <si>
    <t>1101072007-в</t>
  </si>
  <si>
    <t>Библ.фонд (центр.средства) (библ.им.Пушкина и бр. Игнатовых)</t>
  </si>
  <si>
    <t>Библ.фонд (центр.средства) (библ.им.Пушкина)</t>
  </si>
  <si>
    <t>Библ.фонд (2108р))</t>
  </si>
  <si>
    <t>Библ.фонд (355р)</t>
  </si>
  <si>
    <t>Библ.фонд (557р)</t>
  </si>
  <si>
    <t>Книги (фед.средства)ст.Воронцовская</t>
  </si>
  <si>
    <t>Библ.фонд за август 2008 г.</t>
  </si>
  <si>
    <t>Библиотеч.фонд за май 2007 г.</t>
  </si>
  <si>
    <t>Библиотеч.фонд за сент.2007-о</t>
  </si>
  <si>
    <t>1101072007-о</t>
  </si>
  <si>
    <t>Библ.фонд Пушк.и бр. Игнат. за декабрь 2007г (34 шт)</t>
  </si>
  <si>
    <t>1101072007-22</t>
  </si>
  <si>
    <t>Библ.фонд сМПБ/центр.ср.за 2006г./</t>
  </si>
  <si>
    <t>1101072007-е</t>
  </si>
  <si>
    <t>Библиотечный фонд за 2003г.</t>
  </si>
  <si>
    <t>2101072003б</t>
  </si>
  <si>
    <t>1101072003б</t>
  </si>
  <si>
    <t>Библиотечный фонд за 2004г.</t>
  </si>
  <si>
    <t>2101072004б</t>
  </si>
  <si>
    <t>1101072004б</t>
  </si>
  <si>
    <t>Библиотечный фонд за 2005г.</t>
  </si>
  <si>
    <t>2101072005б</t>
  </si>
  <si>
    <t>1101072005б</t>
  </si>
  <si>
    <t>2101072006б</t>
  </si>
  <si>
    <t>1101072006б</t>
  </si>
  <si>
    <t>Библиотечный фонд за апрель 2009 г.</t>
  </si>
  <si>
    <t>Библиотечный фонд за май 2009 г.</t>
  </si>
  <si>
    <t>Здание администрации Нововеличковского сельского поселения (сельсовет)</t>
  </si>
  <si>
    <t>15.07.1890</t>
  </si>
  <si>
    <t>DVD BBK</t>
  </si>
  <si>
    <t>Книга памяти ГУВД/биб. им.А.С.Пушкина</t>
  </si>
  <si>
    <t>Книги (фед.средства) Лань-юг</t>
  </si>
  <si>
    <t>2101072007в</t>
  </si>
  <si>
    <t>Книги (центр.средства) (библ.им.Пушкина)</t>
  </si>
  <si>
    <t>Книги (центр.средства) (библ.им.Пушкина) за июль 2008</t>
  </si>
  <si>
    <t>Книги (центр.ср-ва) (Краснод.Дом книги)</t>
  </si>
  <si>
    <t>Книги/нехудож.мет.лит.сборн./дар (не центр.)</t>
  </si>
  <si>
    <t>Книги ГУК Краснод. кр. дет. библ. им. бр. Игнатов (центр.ср-ва)</t>
  </si>
  <si>
    <t>Книги Лысенко Н.Ф. (дар)</t>
  </si>
  <si>
    <t>Книги МУК МПБ (центр.ср-ва), июнь 2009 г.</t>
  </si>
  <si>
    <t>Книги-дар, Кр.науч.библ.им. Пушкина</t>
  </si>
  <si>
    <t>Мульт. Функц. Устройство (МФУ) CANON MF 3110 шт. 1</t>
  </si>
  <si>
    <t>Магнитола</t>
  </si>
  <si>
    <t>Монитор 17 LGN 717 BK</t>
  </si>
  <si>
    <t>МФУ Samsung SCX-4824/принтер-копир-сканер/</t>
  </si>
  <si>
    <t>Принтер Canon LBP</t>
  </si>
  <si>
    <t>Системный блок E-15</t>
  </si>
  <si>
    <t>Сплит система</t>
  </si>
  <si>
    <t>Стеллаж Б-800</t>
  </si>
  <si>
    <t>Стол компьютерный</t>
  </si>
  <si>
    <t>Стол письменный (4шт)</t>
  </si>
  <si>
    <t>Стол письменный (2шт)</t>
  </si>
  <si>
    <t>Столы письменные 2шт</t>
  </si>
  <si>
    <t>Стулья  шт. 15</t>
  </si>
  <si>
    <t>Телевизор "Оникс"/кр.ср-ва/</t>
  </si>
  <si>
    <t>Триммер бензиновый "Штиль"</t>
  </si>
  <si>
    <t>Тумба ТВ Горка</t>
  </si>
  <si>
    <t>Фотоаппарат Samsung S 860+карта памяти</t>
  </si>
  <si>
    <t>Шкаф металлический для документов 290111    шт. 1</t>
  </si>
  <si>
    <t>Подписка на 1-е полугодие 2011г.</t>
  </si>
  <si>
    <t>Литература</t>
  </si>
  <si>
    <t>Системный блок (Action intel Core 2 Duo (3/1 Ghz)/500 Gb/OЗУ 2 Гб/1Gb Nvidia GTS250/DVD-RW,FDD)</t>
  </si>
  <si>
    <t>Подписка на 2-е полугодие 2012г.</t>
  </si>
  <si>
    <t>Телевизор ЖК Samsung</t>
  </si>
  <si>
    <t>Ноутбук Asus K53SM 15.6" (1366*768)</t>
  </si>
  <si>
    <t>Сплит система LGEN 05 B1R22</t>
  </si>
  <si>
    <t>Музыкальный центр LG XA-14</t>
  </si>
  <si>
    <t>Факс Panasonik KX-FT982RU</t>
  </si>
  <si>
    <t>Ноутбук+мышь Asus K54HR</t>
  </si>
  <si>
    <t>Проектор ViewSonik</t>
  </si>
  <si>
    <t>Экран на штативе</t>
  </si>
  <si>
    <t>Передвижной столик для проектора</t>
  </si>
  <si>
    <t>Стелаж</t>
  </si>
  <si>
    <t>Книги 14 экз</t>
  </si>
  <si>
    <t>Фотокамера цифровая Nikon</t>
  </si>
  <si>
    <t>Книги (фед. средства) ст.Нововеличковская</t>
  </si>
  <si>
    <t>ст. ВОРОНЦОВСКАЯ</t>
  </si>
  <si>
    <t>Библ.фонд Пуш. и брат. Игнат. декабрь 2007г (1шт)</t>
  </si>
  <si>
    <t>353213, Краснодарский край, Динской район, ст. Воронцовская, ул. Пушкина, 22</t>
  </si>
  <si>
    <t>1101072007-24</t>
  </si>
  <si>
    <t>Библ.фонд с июня по ноябрь 2007 г /центр. ср-ва/ (9шт)</t>
  </si>
  <si>
    <t>1101072007-13</t>
  </si>
  <si>
    <t>Библ.фонд с июня по ноябрь 2007г. /центр ср-ва/ (5шт)</t>
  </si>
  <si>
    <t>1101072007-12</t>
  </si>
  <si>
    <t>Библ.фонд с июня по ноябрь 2007г /центр. ср-ва/ (4шт)</t>
  </si>
  <si>
    <t>1101072007-15</t>
  </si>
  <si>
    <t>Библ. Фонд с МПБ/мест.бюдж./2007г.</t>
  </si>
  <si>
    <t>1101072007-г</t>
  </si>
  <si>
    <t>Библ.фонд с МПБ /центр.ср.за 2006г./</t>
  </si>
  <si>
    <t>1101072007-ж</t>
  </si>
  <si>
    <t>Библ.фонд за август 2008</t>
  </si>
  <si>
    <t>Библ.фонд за май 2007г.</t>
  </si>
  <si>
    <t>1101072007б</t>
  </si>
  <si>
    <t>Библиотеч.фонд за сентяб.2007-м</t>
  </si>
  <si>
    <t>1101072007-м</t>
  </si>
  <si>
    <t>Библиотеч.фонд за сентяб.2007-р</t>
  </si>
  <si>
    <t>1101072007-р</t>
  </si>
  <si>
    <t>Библ.фонд Лань-Юг /2008/</t>
  </si>
  <si>
    <t>1101072008а</t>
  </si>
  <si>
    <t>Библ.фонд Пуш. и брат. Игнат. декабрь 2007г (10шт)</t>
  </si>
  <si>
    <t>1101072007-21</t>
  </si>
  <si>
    <t>Библ.фонд с июня по ноябрь 2007г. /центр ср-ва/ (3шт)</t>
  </si>
  <si>
    <t>1101072007-14</t>
  </si>
  <si>
    <t>Библ.фонд перед.сМПБ/центр.ср./2007-к</t>
  </si>
  <si>
    <t>1101072007-к</t>
  </si>
  <si>
    <t>Библ.фонд за декабрь 2007г /Лань-Юг/ (57шт)</t>
  </si>
  <si>
    <t>1101072007-5</t>
  </si>
  <si>
    <t>Библ.фонд за май 2009г.</t>
  </si>
  <si>
    <t>11010720080а</t>
  </si>
  <si>
    <t>Книги (фед. средства) ст. Воронцовская</t>
  </si>
  <si>
    <t>Книгоиздательская продукция ст. Воронцовская (центр. ср-ва)</t>
  </si>
  <si>
    <t>Книгоиздательская продукция (центр. ср-ва)</t>
  </si>
  <si>
    <t>Магнитола шт. 1</t>
  </si>
  <si>
    <t>МФУ Саnnоn МF 3228/принтер-копир-сканер/</t>
  </si>
  <si>
    <t>Обогреватель  шт. 2</t>
  </si>
  <si>
    <t>Книгоиздательская продукция ст. Воронцовская</t>
  </si>
  <si>
    <t>Книгоиздательская продукция ст. Воронц</t>
  </si>
  <si>
    <t xml:space="preserve">ИТОГО: </t>
  </si>
  <si>
    <t>пос. НАЙДОРФ</t>
  </si>
  <si>
    <t>1101072008б</t>
  </si>
  <si>
    <t>Библ. Фонд перед.с МПБ/центр.ср./2007-л (1шт)</t>
  </si>
  <si>
    <t>1101072007-л</t>
  </si>
  <si>
    <t>Библ.фонд Пушк. И бр.  Игнат. /декабрь 2007г./ (1шт)</t>
  </si>
  <si>
    <t>1101072007-23</t>
  </si>
  <si>
    <t>1101072007-16</t>
  </si>
  <si>
    <t>Библ.фонд с июня по ноябрь 2007г./центр. Ср-ва/ (8шт)</t>
  </si>
  <si>
    <t>1101072007-17</t>
  </si>
  <si>
    <t>Библ.фонд с июня по ноябрь 2007г./центр. Ср-ва/ (2шт)</t>
  </si>
  <si>
    <t>1101072007-18</t>
  </si>
  <si>
    <t>Библ.фонд с июня по ноябрь 2007г /центр. ср-ва/ (3шт)</t>
  </si>
  <si>
    <t>1101072007-19</t>
  </si>
  <si>
    <t>Биб.фонд с МПБ /центр.ср.за 2006г./</t>
  </si>
  <si>
    <t>1101072007-з</t>
  </si>
  <si>
    <t>Биб.фонд с МПБ /мест.бюд./2007-д</t>
  </si>
  <si>
    <t>1101072007-д</t>
  </si>
  <si>
    <t>Библ.фонд за декабрь 2007г /Лань-Юг/ (60шт)</t>
  </si>
  <si>
    <t>1101072007-6</t>
  </si>
  <si>
    <t>Библиотеч.фонд за сент.2007-н</t>
  </si>
  <si>
    <t>1101072007-н</t>
  </si>
  <si>
    <t>Библиотечн.фонд за сентябрь 2007-с</t>
  </si>
  <si>
    <t>1101072007-с</t>
  </si>
  <si>
    <t>Библиотечный фонд за 2003г</t>
  </si>
  <si>
    <t>1101072003а</t>
  </si>
  <si>
    <t>2101072003а</t>
  </si>
  <si>
    <t>1101072004а</t>
  </si>
  <si>
    <t>2101072004а</t>
  </si>
  <si>
    <t>2101072005а</t>
  </si>
  <si>
    <t>1101072005а</t>
  </si>
  <si>
    <t>2101072006а</t>
  </si>
  <si>
    <t>1101072006а</t>
  </si>
  <si>
    <t>11010720080б</t>
  </si>
  <si>
    <t>Книгоиздательская продукция пос. Найдорф (фед. ср-ва)</t>
  </si>
  <si>
    <t>Книги (фед. средства) н. Найдорф</t>
  </si>
  <si>
    <t>Книгоиздательская продукция пос. Найдорф (центр. ср-ва)</t>
  </si>
  <si>
    <t>Ноутбук Lenovo IdeaPad G500 15,6"</t>
  </si>
  <si>
    <t>тов.накладная №323 от 19.12.13</t>
  </si>
  <si>
    <t>Тепловая завеса</t>
  </si>
  <si>
    <t>Книгоиздательская продукция ст.Воронцовская</t>
  </si>
  <si>
    <t>ВСЕГО:</t>
  </si>
  <si>
    <t>110113000066</t>
  </si>
  <si>
    <t>Система оповещения</t>
  </si>
  <si>
    <t>Контейнер К-07</t>
  </si>
  <si>
    <t>110113000151</t>
  </si>
  <si>
    <t>110113000153</t>
  </si>
  <si>
    <t>110113000154</t>
  </si>
  <si>
    <t>110113000155</t>
  </si>
  <si>
    <t>110113000156</t>
  </si>
  <si>
    <t>110113000157</t>
  </si>
  <si>
    <t>110113000158</t>
  </si>
  <si>
    <t>110113000159</t>
  </si>
  <si>
    <t>110113000160</t>
  </si>
  <si>
    <t xml:space="preserve">Индикатор радиоактивности </t>
  </si>
  <si>
    <t>110113000139</t>
  </si>
  <si>
    <t>Брусья БС-1</t>
  </si>
  <si>
    <t>110113000147</t>
  </si>
  <si>
    <t>Спортивный комплекс КС-4</t>
  </si>
  <si>
    <t>110109000000070</t>
  </si>
  <si>
    <t>110109000000071</t>
  </si>
  <si>
    <t>110109000000073</t>
  </si>
  <si>
    <t>110109000000074</t>
  </si>
  <si>
    <t>110109000000072</t>
  </si>
  <si>
    <t>110109000000061</t>
  </si>
  <si>
    <t>110109000000040</t>
  </si>
  <si>
    <t>Счетчик Энергомер 5/60</t>
  </si>
  <si>
    <t>000000271</t>
  </si>
  <si>
    <t>Насос погружной ЭЦВ 6-16-110 (в ремонте)</t>
  </si>
  <si>
    <t>000000096</t>
  </si>
  <si>
    <t>110109000000056</t>
  </si>
  <si>
    <t>110109000000055</t>
  </si>
  <si>
    <t>110109000000054</t>
  </si>
  <si>
    <t>110109000000053</t>
  </si>
  <si>
    <t>110109000000052</t>
  </si>
  <si>
    <t>110109000000051</t>
  </si>
  <si>
    <t>110109000000050</t>
  </si>
  <si>
    <t xml:space="preserve">Шкаф для одежды </t>
  </si>
  <si>
    <t>110109000000041</t>
  </si>
  <si>
    <t>110109000000042</t>
  </si>
  <si>
    <t>Микшерный пульт Dynacord CMS 1000-3</t>
  </si>
  <si>
    <t>Радиосистема с микрофоном Shure BLX 24 beta 58a</t>
  </si>
  <si>
    <t>510134000000028</t>
  </si>
  <si>
    <t>Радиосистема с микрофоном Shure BLX 24 beta 58</t>
  </si>
  <si>
    <t>510134000000029</t>
  </si>
  <si>
    <t>510134000000027</t>
  </si>
  <si>
    <t>510134000000026</t>
  </si>
  <si>
    <t>510134000000030</t>
  </si>
  <si>
    <t>510134000000031</t>
  </si>
  <si>
    <t>510134000000032</t>
  </si>
  <si>
    <t>Пассивный профессиональный сабвуфер 1000 ватт 4 ом Clark Audio 118</t>
  </si>
  <si>
    <t>профессиональная акустическая система 15"2"500 ватт Clark Audio xt115</t>
  </si>
  <si>
    <t>профессиональная акустическая система 15"2"500 ватт Clark Audio xt116</t>
  </si>
  <si>
    <t>510134000000033</t>
  </si>
  <si>
    <t>510134000000034</t>
  </si>
  <si>
    <t>410124000000001</t>
  </si>
  <si>
    <t>510134000000037</t>
  </si>
  <si>
    <t>110113000148</t>
  </si>
  <si>
    <t>110113000149</t>
  </si>
  <si>
    <t>Ограждение</t>
  </si>
  <si>
    <t>110113000150</t>
  </si>
  <si>
    <t>Видеокамера Sony DSR-VX 2200E</t>
  </si>
  <si>
    <t>Шкаф для документов офисный</t>
  </si>
  <si>
    <t>110109000000060</t>
  </si>
  <si>
    <t>Шкаф для документов офисный со стеклянными дверями</t>
  </si>
  <si>
    <t>110109000000077</t>
  </si>
  <si>
    <t>110109000000078</t>
  </si>
  <si>
    <t>110109000000079</t>
  </si>
  <si>
    <t>110109000000080</t>
  </si>
  <si>
    <t>110109000000081</t>
  </si>
  <si>
    <t xml:space="preserve"> собственные ср-ва</t>
  </si>
  <si>
    <t>110109000000082</t>
  </si>
  <si>
    <t>Стол офисный угловой с тумбочкой</t>
  </si>
  <si>
    <t>110109000000076</t>
  </si>
  <si>
    <t>110109000000075</t>
  </si>
  <si>
    <t>110109000000106</t>
  </si>
  <si>
    <t>110109000000107</t>
  </si>
  <si>
    <t>110109000000108</t>
  </si>
  <si>
    <t>110109000000109</t>
  </si>
  <si>
    <t>110109000000110</t>
  </si>
  <si>
    <t>110109000000111</t>
  </si>
  <si>
    <t>110109000000112</t>
  </si>
  <si>
    <t>110109000000113</t>
  </si>
  <si>
    <t>Тумбочка офисная с ящиками</t>
  </si>
  <si>
    <t>110109000000043</t>
  </si>
  <si>
    <t>110109000000097</t>
  </si>
  <si>
    <t>110109000000102</t>
  </si>
  <si>
    <t>110109000000101</t>
  </si>
  <si>
    <t>110109000000103</t>
  </si>
  <si>
    <t>110109000000104</t>
  </si>
  <si>
    <t>110109000000105</t>
  </si>
  <si>
    <t>Шкаф для одежды</t>
  </si>
  <si>
    <t>110109000000098</t>
  </si>
  <si>
    <t>Шкаф для одежды угловой</t>
  </si>
  <si>
    <t>110109000000100</t>
  </si>
  <si>
    <t>Аппарат для сварки труб Про-Раб 2,0 кВт</t>
  </si>
  <si>
    <t>000000287</t>
  </si>
  <si>
    <t>Clark Audio акустическая система 500 ватт</t>
  </si>
  <si>
    <t>510134000000002</t>
  </si>
  <si>
    <t>510134000000003</t>
  </si>
  <si>
    <t>Усилитель мощности biema W220</t>
  </si>
  <si>
    <t>510134000000001</t>
  </si>
  <si>
    <t>353212, Краснодарский край, Динской район, ст. Нововеличковская, ул. Таманская</t>
  </si>
  <si>
    <t>0009</t>
  </si>
  <si>
    <t>0003</t>
  </si>
  <si>
    <t>Здание операторной (хлораторная)</t>
  </si>
  <si>
    <t>353212, Краснодарский край, Динской район, ст. Нововеличковская</t>
  </si>
  <si>
    <t>0099,0100</t>
  </si>
  <si>
    <t>0028</t>
  </si>
  <si>
    <t xml:space="preserve">Трактор "Беларусь 82.1" шт. 1 </t>
  </si>
  <si>
    <t>353212, Краснодарский край, Динской район, ст. Нововеличковская, ул. Шевченко, 24</t>
  </si>
  <si>
    <t>акт передачи имущества МУП ЖКХ от 2008Г.</t>
  </si>
  <si>
    <t>акт приема передачи МИ передаваемого ЗАО "Виктория" в муниц. Казну по состоянию на 30.09.2007 г. согласно решения Совета НСП от 31.08.2007 г. № 29.6</t>
  </si>
  <si>
    <t>АКТ приема-передачи от 26.01.2008 г.</t>
  </si>
  <si>
    <t>Плуг трехкорпусный навесной ПЛН 3-3,5 шт. 1</t>
  </si>
  <si>
    <t>410134000000006</t>
  </si>
  <si>
    <t>План эвакуации (светонакл)</t>
  </si>
  <si>
    <t>41013600000008</t>
  </si>
  <si>
    <t>41013600000007</t>
  </si>
  <si>
    <t>41013600000006</t>
  </si>
  <si>
    <t>Прицеп тракторный 2ПТС-4,5 шт. 1</t>
  </si>
  <si>
    <t>Машина электронная контрольно-кассовая "Ока-102К"</t>
  </si>
  <si>
    <t>000000001</t>
  </si>
  <si>
    <t>000000002</t>
  </si>
  <si>
    <t>Мусоровоз МКЗ-6100</t>
  </si>
  <si>
    <t>110101594</t>
  </si>
  <si>
    <t>постановление главы НСП  от 02.06.2008 г. № 196, акт приема-передачи имущества от 02.06.2008 г.</t>
  </si>
  <si>
    <t>Гидрант Н-0,5</t>
  </si>
  <si>
    <t>000000019</t>
  </si>
  <si>
    <t>адм 2008г.</t>
  </si>
  <si>
    <t>000000021</t>
  </si>
  <si>
    <t>Гидрант Н-1,0</t>
  </si>
  <si>
    <t>000000020</t>
  </si>
  <si>
    <t>000000022</t>
  </si>
  <si>
    <r>
      <t xml:space="preserve">акт приема-передачи имущества, находящегося в муниц. соб-ти НСП ДР, закрепляемого в ОУ МУ "ЦБ НСП" от 18.07.2008 г.; </t>
    </r>
    <r>
      <rPr>
        <b/>
        <u val="single"/>
        <sz val="10"/>
        <rFont val="Times New Roman"/>
        <family val="1"/>
      </rPr>
      <t>постановление главы НСП от 18.07.2008 г. № 254</t>
    </r>
  </si>
  <si>
    <t>акт приема-передачи от 15.10.2014</t>
  </si>
  <si>
    <t>Здание насосной(хлораторной)</t>
  </si>
  <si>
    <t>Башня водонапорная (Рожновского)</t>
  </si>
  <si>
    <t>0010</t>
  </si>
  <si>
    <t>0094</t>
  </si>
  <si>
    <t>0145</t>
  </si>
  <si>
    <t>0096</t>
  </si>
  <si>
    <t>0097</t>
  </si>
  <si>
    <t>0006</t>
  </si>
  <si>
    <t>000000038</t>
  </si>
  <si>
    <t>000000039</t>
  </si>
  <si>
    <t>0014</t>
  </si>
  <si>
    <t>Водоснабжение, колодец стадион</t>
  </si>
  <si>
    <t>000000041</t>
  </si>
  <si>
    <t>000000044</t>
  </si>
  <si>
    <t>00026</t>
  </si>
  <si>
    <t>00027</t>
  </si>
  <si>
    <t>Туалет</t>
  </si>
  <si>
    <t>000000049</t>
  </si>
  <si>
    <t>000000050</t>
  </si>
  <si>
    <t>Сети водоснабжения ул. Виноградная 1992 г.</t>
  </si>
  <si>
    <t>0001</t>
  </si>
  <si>
    <t>Водопровод по ул. Таманской</t>
  </si>
  <si>
    <t>0002</t>
  </si>
  <si>
    <t>0004</t>
  </si>
  <si>
    <t>0015</t>
  </si>
  <si>
    <r>
      <t xml:space="preserve">Муниципальное казенное учреждение </t>
    </r>
    <r>
      <rPr>
        <b/>
        <u val="single"/>
        <sz val="10"/>
        <rFont val="Times New Roman"/>
        <family val="1"/>
      </rPr>
      <t>"Обеспечение деятельности администрации Нововеличковского сельского поселения"</t>
    </r>
  </si>
  <si>
    <t>0113</t>
  </si>
  <si>
    <t>Водопровод по ул. Советская</t>
  </si>
  <si>
    <t>0117</t>
  </si>
  <si>
    <t>Водопровод по ул. День Победы</t>
  </si>
  <si>
    <t>0129</t>
  </si>
  <si>
    <t>000000059</t>
  </si>
  <si>
    <t>000000060</t>
  </si>
  <si>
    <t>000000061</t>
  </si>
  <si>
    <t>000000062</t>
  </si>
  <si>
    <t>000000063</t>
  </si>
  <si>
    <t>Артезианская скважина № 6469 ст.Воронцовской</t>
  </si>
  <si>
    <t>000000064</t>
  </si>
  <si>
    <t>Артезианская скважина № 2751 ст.Воронцовской</t>
  </si>
  <si>
    <t>000000065</t>
  </si>
  <si>
    <t>000000066</t>
  </si>
  <si>
    <t>000000070</t>
  </si>
  <si>
    <t>000000080</t>
  </si>
  <si>
    <t>Компрессор (К-16, произв.блок)</t>
  </si>
  <si>
    <t>000000089</t>
  </si>
  <si>
    <t>Монитор LG 18,5*19</t>
  </si>
  <si>
    <t>000000318</t>
  </si>
  <si>
    <t xml:space="preserve">Сплит система Lessar </t>
  </si>
  <si>
    <t>000000316</t>
  </si>
  <si>
    <t>Автомобиль ГАЗ 270500</t>
  </si>
  <si>
    <t>000000317</t>
  </si>
  <si>
    <t>000000100</t>
  </si>
  <si>
    <t>000000103</t>
  </si>
  <si>
    <t>000000118</t>
  </si>
  <si>
    <t>000000119</t>
  </si>
  <si>
    <t>000000123</t>
  </si>
  <si>
    <t>УТВЕРЖДАЮ</t>
  </si>
  <si>
    <t xml:space="preserve"> Глава Нововеличковского</t>
  </si>
  <si>
    <t>РЕЕСТР</t>
  </si>
  <si>
    <t xml:space="preserve">            муниципального имущества Нововеличковского сельского поселения, находящегося в администрации НСП                                                                                  </t>
  </si>
  <si>
    <t xml:space="preserve">            муниципального имущества Нововеличковского сельского поселения, находящегося в МКУ "Ценрализованная бухгалтерия НСП"                                                                                      </t>
  </si>
  <si>
    <t xml:space="preserve">            муниципального имущества Нововеличковского сельского поселения, находящегося в МКУ "ОДА НСП"                                                                                   </t>
  </si>
  <si>
    <t xml:space="preserve">            муниципального имущества Нововеличковского сельского поселения, находящегося в МБУ по физическому развитию "Спорт"     </t>
  </si>
  <si>
    <t xml:space="preserve">            муниципального имущества Нововеличковского сельского поселения, находящегося в МБУ  "Культура" </t>
  </si>
  <si>
    <t xml:space="preserve">            муниципального имущества Нововеличковского сельского поселения, находящегося в  МУП "ЖКХ Нововеличковское"</t>
  </si>
  <si>
    <t>______________ С.М.Кова</t>
  </si>
  <si>
    <t>Бензомотопомпа</t>
  </si>
  <si>
    <t>000000158</t>
  </si>
  <si>
    <t>собственные ср-ва</t>
  </si>
  <si>
    <t>Счетчик "Меркурий" 230 АМ-01 5-50 А1,0 3Ф</t>
  </si>
  <si>
    <t>000000163</t>
  </si>
  <si>
    <t>Счетчик "Меркурий" 201, 05 1,05-50А 1ф</t>
  </si>
  <si>
    <t>000000164</t>
  </si>
  <si>
    <t>Задвижка Ду 100</t>
  </si>
  <si>
    <t>000000166</t>
  </si>
  <si>
    <t>Задвижка Ду 80</t>
  </si>
  <si>
    <t>000000167</t>
  </si>
  <si>
    <t>Калитка, литер 1; ворота, литер 2; ворота, литер 3; забор, литер 4; забор, литер 6</t>
  </si>
  <si>
    <t>0128</t>
  </si>
  <si>
    <t>000000120</t>
  </si>
  <si>
    <t>Холодильник Атлант (контора)</t>
  </si>
  <si>
    <t>000000131</t>
  </si>
  <si>
    <t>Шкафы книжные</t>
  </si>
  <si>
    <t>Правоустанавливающие документы</t>
  </si>
  <si>
    <t>000000132</t>
  </si>
  <si>
    <t>Факс Brother FAX-236 S Silver</t>
  </si>
  <si>
    <t>000000005</t>
  </si>
  <si>
    <t>Монитор ЖК 17,0 "Samsung" 740 N (KSB)</t>
  </si>
  <si>
    <t>000000004</t>
  </si>
  <si>
    <t>000000003</t>
  </si>
  <si>
    <t>Тракторный прицеп (ПТС-4)</t>
  </si>
  <si>
    <t>000000128</t>
  </si>
  <si>
    <t>Стол деревнный (1*1м)</t>
  </si>
  <si>
    <t>000000150</t>
  </si>
  <si>
    <t>000000193</t>
  </si>
  <si>
    <t>решение Совета Нсп от 16.12.2009г. №16-3/2</t>
  </si>
  <si>
    <t>Косилка роторная К-78 М</t>
  </si>
  <si>
    <t>000000194</t>
  </si>
  <si>
    <t>Кусторез к косилке К-78 М (Кусторез КД-1,5)</t>
  </si>
  <si>
    <t>000000195</t>
  </si>
  <si>
    <t>Бак для мусора V-0,75</t>
  </si>
  <si>
    <t>000000241</t>
  </si>
  <si>
    <t>000000244</t>
  </si>
  <si>
    <t>000000242</t>
  </si>
  <si>
    <t>000000240</t>
  </si>
  <si>
    <t>000000243</t>
  </si>
  <si>
    <t>Экскаватор ЭО-2202 зав. № 00212</t>
  </si>
  <si>
    <t>000000196</t>
  </si>
  <si>
    <t>Счетчик электрической энергии ЦЭ6803В</t>
  </si>
  <si>
    <t>000000203</t>
  </si>
  <si>
    <t>Водопровод по ул. Бежко (с № 44 по № 56)</t>
  </si>
  <si>
    <t>000000204</t>
  </si>
  <si>
    <t>Водопровод по ул. Коммунаров</t>
  </si>
  <si>
    <t>000000205</t>
  </si>
  <si>
    <t>Водопровод по ул. Пушкина</t>
  </si>
  <si>
    <t>000000206</t>
  </si>
  <si>
    <t>Задвижка Ду 80x10</t>
  </si>
  <si>
    <t>000000207</t>
  </si>
  <si>
    <t>000000229</t>
  </si>
  <si>
    <t>000000226</t>
  </si>
  <si>
    <t>Задвижка 31Ч 6 БР 80 Ру 10</t>
  </si>
  <si>
    <t>000000230</t>
  </si>
  <si>
    <t>000000231</t>
  </si>
  <si>
    <t>Гидрант пожарный подземный Н-0,5</t>
  </si>
  <si>
    <t>000000232</t>
  </si>
  <si>
    <t>Гидрант Н-0,75</t>
  </si>
  <si>
    <t>000000233</t>
  </si>
  <si>
    <t>000000234</t>
  </si>
  <si>
    <t>Счет ….. 6803 6-60А</t>
  </si>
  <si>
    <t>000000236</t>
  </si>
  <si>
    <t>Задвижка Ду-200</t>
  </si>
  <si>
    <t>000000216</t>
  </si>
  <si>
    <t>Задвижка Ду 100х10</t>
  </si>
  <si>
    <t>000000239</t>
  </si>
  <si>
    <t>000000238</t>
  </si>
  <si>
    <t>UPS Cyber Power DX400E (бесперебойник)</t>
  </si>
  <si>
    <t>тов.чек от 17.02.2014</t>
  </si>
  <si>
    <t>Видеокамера</t>
  </si>
  <si>
    <t>110109000000115</t>
  </si>
  <si>
    <t>тов накл 2741 от 10.07.2013</t>
  </si>
  <si>
    <t>Завеса тепловая</t>
  </si>
  <si>
    <t>110109000000114</t>
  </si>
  <si>
    <t>тов.чек 6453 от 25.11.2013</t>
  </si>
  <si>
    <t xml:space="preserve">Гидрант стальной пожарный Н=1000ММ </t>
  </si>
  <si>
    <t>110113000169</t>
  </si>
  <si>
    <t>тов.наклад. №33 от 15.05.2014 ООО "Вита-ТехКомплект"</t>
  </si>
  <si>
    <t>110113000168</t>
  </si>
  <si>
    <t>110113000167</t>
  </si>
  <si>
    <t>Подставка пожарная ППС-100</t>
  </si>
  <si>
    <t>110113000172</t>
  </si>
  <si>
    <t>110113000171</t>
  </si>
  <si>
    <t>110113000170</t>
  </si>
  <si>
    <t>Задвижка д. 100 РУ 16</t>
  </si>
  <si>
    <t>000000172</t>
  </si>
  <si>
    <t>Насос К 80-50-200 с двиг. 15*3000 Кно</t>
  </si>
  <si>
    <t>000000175</t>
  </si>
  <si>
    <t>Насос 8-16-140</t>
  </si>
  <si>
    <t>000000181</t>
  </si>
  <si>
    <t>собственный ср-ва</t>
  </si>
  <si>
    <t>Водомер СТВХ 80</t>
  </si>
  <si>
    <t>000000183</t>
  </si>
  <si>
    <t>Счетчик "Меркурий" 230 АМ-02</t>
  </si>
  <si>
    <t>000000184</t>
  </si>
  <si>
    <t xml:space="preserve"> собственный ср-ва</t>
  </si>
  <si>
    <t>000000186</t>
  </si>
  <si>
    <t>000000187</t>
  </si>
  <si>
    <t>000000188</t>
  </si>
  <si>
    <t>Телефон ТХ 8902</t>
  </si>
  <si>
    <t>000000171</t>
  </si>
  <si>
    <t>С.М.Кова</t>
  </si>
  <si>
    <t>Монитор ASER V193WAB 19', 5ms, black</t>
  </si>
  <si>
    <t>000000174</t>
  </si>
  <si>
    <t>Системный блок AMD 4600/gloo 7321/1024 6400/WD3200JS/-/M2N68/Midi 350/LG22N</t>
  </si>
  <si>
    <t>000000176</t>
  </si>
  <si>
    <t>Люстра</t>
  </si>
  <si>
    <t>000000197</t>
  </si>
  <si>
    <t>ИБП Ippon Back Pro 600VA</t>
  </si>
  <si>
    <t>000000209</t>
  </si>
  <si>
    <t>000000208</t>
  </si>
  <si>
    <t>Системный блок ПК AMD Sempron 140, GF 6100, 1GbPC2-6400, S320Gb, DVD=RW, mATX400W, WinXPN, of2007Bas</t>
  </si>
  <si>
    <t>000000210</t>
  </si>
  <si>
    <t>Системный блок ПК AMD Sempron 140, GF 6100, 1GbPC2-6400, S320Gb, DVD=RW, mATX400W, WinXPN</t>
  </si>
  <si>
    <t>000000211</t>
  </si>
  <si>
    <t>Монитор TFT 19" Acer V193Wab blak</t>
  </si>
  <si>
    <t>000000212</t>
  </si>
  <si>
    <t>000000213</t>
  </si>
  <si>
    <t>МФУ лазерное HP LaserJet M1120</t>
  </si>
  <si>
    <t>000000214</t>
  </si>
  <si>
    <t>000000215</t>
  </si>
  <si>
    <t>Стул ISO BL C-38</t>
  </si>
  <si>
    <t>000000221</t>
  </si>
  <si>
    <t>000000220</t>
  </si>
  <si>
    <t>000000224</t>
  </si>
  <si>
    <t>000000222</t>
  </si>
  <si>
    <t>000000218</t>
  </si>
  <si>
    <t>000000225</t>
  </si>
  <si>
    <t>000000223</t>
  </si>
  <si>
    <t>000000219</t>
  </si>
  <si>
    <t>Ковш V=0,15 куб.м.</t>
  </si>
  <si>
    <t>000000201</t>
  </si>
  <si>
    <t>пост. от 02.02.2010 г. № 17</t>
  </si>
  <si>
    <t>Пуско-зарядное устройство HYPER 220</t>
  </si>
  <si>
    <t>000000235</t>
  </si>
  <si>
    <t>000000306</t>
  </si>
  <si>
    <t>000000305</t>
  </si>
  <si>
    <t>000000293</t>
  </si>
  <si>
    <t>Системный блок iRU Home 720</t>
  </si>
  <si>
    <t>000000308</t>
  </si>
  <si>
    <t>Бензопила "Партнер" P360S</t>
  </si>
  <si>
    <t>000000314</t>
  </si>
  <si>
    <t>Кресло офисное "Практик"СН-279-М</t>
  </si>
  <si>
    <t>000000294</t>
  </si>
  <si>
    <t>000000311</t>
  </si>
  <si>
    <t xml:space="preserve">Кресло офисное  BRABIX </t>
  </si>
  <si>
    <t>000000292</t>
  </si>
  <si>
    <t>Стол письменный "Монолит"</t>
  </si>
  <si>
    <t>000000310</t>
  </si>
  <si>
    <t>Шкаф офисный</t>
  </si>
  <si>
    <t>000000312</t>
  </si>
  <si>
    <t>МФУ Xerox WorkCenter 6015B</t>
  </si>
  <si>
    <t>000000309</t>
  </si>
  <si>
    <t>Насос погружной ЭЦВ 8-25-100(скважина стадион)</t>
  </si>
  <si>
    <t>0000000288</t>
  </si>
  <si>
    <t>Дрель ударная Вихрь ДУ-1100</t>
  </si>
  <si>
    <t>000000290</t>
  </si>
  <si>
    <t>Насос погружной ЭЦВ 8-25-100(скважина №7614)</t>
  </si>
  <si>
    <t>000000291</t>
  </si>
  <si>
    <t>Контрольно-кассовая машина</t>
  </si>
  <si>
    <t>000000289</t>
  </si>
  <si>
    <t>Денежный ящик "Меркурий-100.1" малый</t>
  </si>
  <si>
    <t>000000198</t>
  </si>
  <si>
    <t>Инфракрасный детектор валют серии PRO-1500</t>
  </si>
  <si>
    <t>000000199</t>
  </si>
  <si>
    <t>000000202</t>
  </si>
  <si>
    <t>Принтер лазерный НР</t>
  </si>
  <si>
    <t>000000227</t>
  </si>
  <si>
    <t>Сплит система Lessar LS/LU-H07KB2</t>
  </si>
  <si>
    <t>000000245</t>
  </si>
  <si>
    <t>000000246</t>
  </si>
  <si>
    <t>000000247</t>
  </si>
  <si>
    <t>Водопровод по ул. Гоголя</t>
  </si>
  <si>
    <t>000000248</t>
  </si>
  <si>
    <t>Задвижка 100</t>
  </si>
  <si>
    <t>000000249</t>
  </si>
  <si>
    <t>Счетчик 10-100 А 3ф</t>
  </si>
  <si>
    <t>000000250</t>
  </si>
  <si>
    <t>Счетчик 5-60 А 3ф</t>
  </si>
  <si>
    <t>000000251</t>
  </si>
  <si>
    <t>000000252</t>
  </si>
  <si>
    <t>Модем D-Link</t>
  </si>
  <si>
    <t>000000253</t>
  </si>
  <si>
    <t>000000254</t>
  </si>
  <si>
    <t>Задвижка 50</t>
  </si>
  <si>
    <t>000000255</t>
  </si>
  <si>
    <t>000000257</t>
  </si>
  <si>
    <t>000000258</t>
  </si>
  <si>
    <t>Веб-камера /LOG-960-000657</t>
  </si>
  <si>
    <t>510136000000082</t>
  </si>
  <si>
    <t>510136000000081</t>
  </si>
  <si>
    <t>510136000000083</t>
  </si>
  <si>
    <t>Тюль на окна в холле</t>
  </si>
  <si>
    <t>510136000000080</t>
  </si>
  <si>
    <t>510136000000079</t>
  </si>
  <si>
    <t>510136000000078</t>
  </si>
  <si>
    <t>510136000000077</t>
  </si>
  <si>
    <t>510136000000076</t>
  </si>
  <si>
    <t>510136000000075</t>
  </si>
  <si>
    <t>510136000000074</t>
  </si>
  <si>
    <t>510136000000073</t>
  </si>
  <si>
    <t>510136000000072</t>
  </si>
  <si>
    <t>Шторы на окна в большой зал</t>
  </si>
  <si>
    <t>510136000000067</t>
  </si>
  <si>
    <t>Портьеры на двери в большой зал</t>
  </si>
  <si>
    <t>510136000000068</t>
  </si>
  <si>
    <t>510136000000069</t>
  </si>
  <si>
    <t>510136000000085</t>
  </si>
  <si>
    <t>510136000000086</t>
  </si>
  <si>
    <t>510136000000084</t>
  </si>
  <si>
    <t>Шторы для сцены (задник)</t>
  </si>
  <si>
    <t>510136000000071</t>
  </si>
  <si>
    <t>510136000000070</t>
  </si>
  <si>
    <t>Кулисы</t>
  </si>
  <si>
    <t>510136000000090</t>
  </si>
  <si>
    <t>510136000000091</t>
  </si>
  <si>
    <t>510136000000092</t>
  </si>
  <si>
    <t>510136000000089</t>
  </si>
  <si>
    <t>Ламбрекен(кулисы)</t>
  </si>
  <si>
    <t>510136000000087</t>
  </si>
  <si>
    <t>510136000000088</t>
  </si>
  <si>
    <t>Занавес</t>
  </si>
  <si>
    <t>510136000000093</t>
  </si>
  <si>
    <t>510136000000094</t>
  </si>
  <si>
    <t>Ламбрекен к занавесу</t>
  </si>
  <si>
    <t>510136000000017</t>
  </si>
  <si>
    <t>Диван мягкий на м/к, к/з р.1500*400*450</t>
  </si>
  <si>
    <t>Диван мягкий на м/к, к/з р.1500*400*451</t>
  </si>
  <si>
    <t>Диван мягкий на м/к, к/з р.1500*400*452</t>
  </si>
  <si>
    <t>Диван мягкий на м/к, к/з р.1500*400*453</t>
  </si>
  <si>
    <t>Диван мягкий на м/к, к/з р.1500*400*454</t>
  </si>
  <si>
    <t>Диван мягкий на м/к, к/з р.1500*400*455</t>
  </si>
  <si>
    <t>Диван мягкий на м/к, к/з р.1500*400*456</t>
  </si>
  <si>
    <t>Диван мягкий на м/к, к/з р.1500*400*457</t>
  </si>
  <si>
    <t>Диван мягкий на м/к, к/з р.1500*400*458</t>
  </si>
  <si>
    <t>Диван мягкий на м/к, к/з р.1500*400*459</t>
  </si>
  <si>
    <t>Диван мягкий на м/к, к/з р.1500*400*460</t>
  </si>
  <si>
    <t>Диван мягкий на м/к, к/з р.1500*400*461</t>
  </si>
  <si>
    <t>Стол письменный однотумбовый( ниша 3 ящика) р.1400*600*750</t>
  </si>
  <si>
    <t>Стол письменный однотумбовый( ниша 3 ящика) р.1400*600*751</t>
  </si>
  <si>
    <t>510136000000066</t>
  </si>
  <si>
    <t>510136000000065</t>
  </si>
  <si>
    <t>510136000000064</t>
  </si>
  <si>
    <t>510136000000063</t>
  </si>
  <si>
    <t>510136000000062</t>
  </si>
  <si>
    <t>51013600000061</t>
  </si>
  <si>
    <t>510136000000060</t>
  </si>
  <si>
    <t>510136000000059</t>
  </si>
  <si>
    <t>510136000000058</t>
  </si>
  <si>
    <t>510136000000057</t>
  </si>
  <si>
    <t>510136000000056</t>
  </si>
  <si>
    <t>510136000000055</t>
  </si>
  <si>
    <t>510136000000047</t>
  </si>
  <si>
    <t>510136000000046</t>
  </si>
  <si>
    <t>Стол письменный двухтумбовый р.1600*600*750</t>
  </si>
  <si>
    <t>510136000000018</t>
  </si>
  <si>
    <t>Стол письменный угловой однотумбовый ( 3 ящика)р.1400*600*1500*600*750</t>
  </si>
  <si>
    <t>Стол письменный угловой однотумбовый ( 3 ящика)р.1400*600*1500*600*751</t>
  </si>
  <si>
    <t>Шкаф для документов архивный р.750*450*2004</t>
  </si>
  <si>
    <t>Шкаф для документов со стеклом р.750*450*2000</t>
  </si>
  <si>
    <t>Шкаф для документов со стеклом р.750*450*2001</t>
  </si>
  <si>
    <t>Шкаф для документов со стеклом р.750*450*2002</t>
  </si>
  <si>
    <t>Шкаф для документов со стеклом р.750*450*2003</t>
  </si>
  <si>
    <t>510136000000030</t>
  </si>
  <si>
    <t>510136000000031</t>
  </si>
  <si>
    <t>510136000000032</t>
  </si>
  <si>
    <t>510136000000033</t>
  </si>
  <si>
    <t>510136000000035</t>
  </si>
  <si>
    <t>510136000000038</t>
  </si>
  <si>
    <t>510136000000039</t>
  </si>
  <si>
    <t>510136000000034</t>
  </si>
  <si>
    <t>Шкаф-пенал для документов р.450*450*2000</t>
  </si>
  <si>
    <t>510136000000020</t>
  </si>
  <si>
    <t>Стеллаж открытый 4 полки р.800*450*2000</t>
  </si>
  <si>
    <t>510136000000021</t>
  </si>
  <si>
    <t>Шкаф комбинированный 2-х створчатый с полками и штангами р.900*550*2000</t>
  </si>
  <si>
    <t>510136000000049</t>
  </si>
  <si>
    <t>510136000000048</t>
  </si>
  <si>
    <t>Стойка и перекладина для установки прожекторов Par64</t>
  </si>
  <si>
    <t>Стойка и перекладина для установки прожекторов Par65</t>
  </si>
  <si>
    <t>510136000000014</t>
  </si>
  <si>
    <t>510136000000013</t>
  </si>
  <si>
    <t>Студийный микрофон</t>
  </si>
  <si>
    <t>Кулер для воды</t>
  </si>
  <si>
    <t>Стробоскоп</t>
  </si>
  <si>
    <t>510136000000022</t>
  </si>
  <si>
    <t>510136000000024</t>
  </si>
  <si>
    <t>510136000000004</t>
  </si>
  <si>
    <t>000000259</t>
  </si>
  <si>
    <t>Персональный компьютер марки DNS</t>
  </si>
  <si>
    <t>000000260</t>
  </si>
  <si>
    <t>APC Back-UPS CS 500VA/300W Full Colour Packaging-Russian, without Software</t>
  </si>
  <si>
    <t>000000261</t>
  </si>
  <si>
    <t>000000262</t>
  </si>
  <si>
    <t>HP LaserJet Pro M1212nf (Pr/Scan/Copier/Fax, A4, 18ppm, 64Mb,1trays 150, ADF 35,LAN/USB)</t>
  </si>
  <si>
    <t>000000263</t>
  </si>
  <si>
    <t>Телефон Panasonia 2350</t>
  </si>
  <si>
    <t>000000264</t>
  </si>
  <si>
    <t>353212, Краснодарский край, Динской район, ст. Нововеличковская, ул. Красная, 53, руководитель предприятия Кондратенко Галина Ивановна</t>
  </si>
  <si>
    <t>Гидрант Н-05</t>
  </si>
  <si>
    <t>000000266</t>
  </si>
  <si>
    <t>000000267</t>
  </si>
  <si>
    <t>000000268</t>
  </si>
  <si>
    <t xml:space="preserve">Счетчик-расходомер  DMF-100D                                </t>
  </si>
  <si>
    <t>000000277</t>
  </si>
  <si>
    <t>ИБП Cyber Power V 800 Е BI</t>
  </si>
  <si>
    <t>000000285</t>
  </si>
  <si>
    <t>Насос 1 К 80-65-160 на раме под дв. 7,5 кВт</t>
  </si>
  <si>
    <t>000000281</t>
  </si>
  <si>
    <t>Задвижка ДУ 100</t>
  </si>
  <si>
    <t>000000282</t>
  </si>
  <si>
    <t>000000283</t>
  </si>
  <si>
    <t xml:space="preserve">Насос ЭЦВ 6-16-110 </t>
  </si>
  <si>
    <t>000000280</t>
  </si>
  <si>
    <t>Бензогенератор EST 6500</t>
  </si>
  <si>
    <t>000000278</t>
  </si>
  <si>
    <t>000000272</t>
  </si>
  <si>
    <t>000000276</t>
  </si>
  <si>
    <t xml:space="preserve">Счетчик-расходомер  DMF-100В                                </t>
  </si>
  <si>
    <t>000000275</t>
  </si>
  <si>
    <t>Бензотриммер Калибр 1980</t>
  </si>
  <si>
    <t>Сварочный инвертор СВИ-180АП (мини)</t>
  </si>
  <si>
    <t>000000273</t>
  </si>
  <si>
    <t>количество объектов недвижимости - 34</t>
  </si>
  <si>
    <t>№ п/п</t>
  </si>
  <si>
    <t>ИНН (кадастровый номер)</t>
  </si>
  <si>
    <t>Полное наименование предприятия, балансосодержателя имущества</t>
  </si>
  <si>
    <t xml:space="preserve">Юридический адрес предприятия, имущества </t>
  </si>
  <si>
    <t>Год ввода в эксплуатацию</t>
  </si>
  <si>
    <t xml:space="preserve">Фактический износ, % в руб. </t>
  </si>
  <si>
    <t xml:space="preserve">Балансовая стоимость в руб. </t>
  </si>
  <si>
    <t>Площадь объекта в кв. м</t>
  </si>
  <si>
    <t xml:space="preserve">Площадь зем. участка в кв.м  </t>
  </si>
  <si>
    <t>Инвентарный номер</t>
  </si>
  <si>
    <t>Муниципальное казенное учреждение "Централизованная бухгалтерия Нововеличковского сельского поселения"</t>
  </si>
  <si>
    <t>353212, Краснодарский край, Динской район, ст. Нововеличковская, ул. Красная, 53, руководитель предприятия Барилова Ольга Михайловна</t>
  </si>
  <si>
    <t>Компьютер-ноутбук</t>
  </si>
  <si>
    <t>353212, Краснодарский край, Динской район, ст. Нововеличковская, ул. Красная, 53</t>
  </si>
  <si>
    <t>Ноутбук HP Pavilion g6-1159er</t>
  </si>
  <si>
    <t>Принтер Canon LBP-2900</t>
  </si>
  <si>
    <t>Рабочая станция</t>
  </si>
  <si>
    <t xml:space="preserve">акт приема-передачи муниципального имущества закрепляемого НСП за адм НСП по состоянию на 01.01.2008 год от 26.01.2008 г. </t>
  </si>
  <si>
    <t>Системный блок (AMD Athlon II X2 260)</t>
  </si>
  <si>
    <t>Сплит-система Hitachi RAC/S-07BH2 out</t>
  </si>
  <si>
    <t>стоимость имущества, закрепленного за МУПом</t>
  </si>
  <si>
    <t>Сплит-система "AEROTEK" AR-07C4/1-3</t>
  </si>
  <si>
    <t>Ноутбук Acer V3-771G-5321</t>
  </si>
  <si>
    <t xml:space="preserve">Системный блок  </t>
  </si>
  <si>
    <t>Кресло офисное</t>
  </si>
  <si>
    <t>ИТОГО:</t>
  </si>
  <si>
    <t>первоначальная</t>
  </si>
  <si>
    <t>балансовая</t>
  </si>
  <si>
    <t>недвижимость</t>
  </si>
  <si>
    <t>сельского поселения</t>
  </si>
  <si>
    <t>Глава администрации Нововеличковского</t>
  </si>
  <si>
    <t>ст. НОВОВЕЛИЧКОВСКАЯ</t>
  </si>
  <si>
    <t>Библиотечный фонд за 2006г.</t>
  </si>
  <si>
    <t>110113000152</t>
  </si>
  <si>
    <t>353212, Краснодарский край, Динской район, ст. Нововеличковская, ул. Красная, 44</t>
  </si>
  <si>
    <t>73-4-14</t>
  </si>
  <si>
    <t xml:space="preserve">Книгоиздательская продукция </t>
  </si>
  <si>
    <t>2101072009в</t>
  </si>
  <si>
    <t>Книгоиздательская продукция Н-Вел</t>
  </si>
  <si>
    <t>Книгоиздательская продукция ст. Нововеличковская (центр. ср-ва)</t>
  </si>
  <si>
    <t>соб-е ср-ва</t>
  </si>
  <si>
    <t>110104407000083</t>
  </si>
  <si>
    <t>пос.Найдорф</t>
  </si>
  <si>
    <t>ст.Воронцовская</t>
  </si>
  <si>
    <t>Сценический костюм  женский 4 шт.</t>
  </si>
  <si>
    <t>Сценический сарафан 15 шт.</t>
  </si>
  <si>
    <t>в администрации</t>
  </si>
  <si>
    <t>пос.Дальний</t>
  </si>
  <si>
    <t>Мусоровоз КО-449-17</t>
  </si>
  <si>
    <t>000000270</t>
  </si>
  <si>
    <t>Цифровой фотоаппарат</t>
  </si>
  <si>
    <t>Водопроводная линия ул.Городская, 4,685 км</t>
  </si>
  <si>
    <t>Краснодарский край Динской район ст.Нововеличкоская,ул.Южная,ул.Городская,ул.Короткая до пересечения с ул.Красной</t>
  </si>
  <si>
    <t>постановление Адм.НСП от 01.09.2014 №370</t>
  </si>
  <si>
    <t>нежилые помещения 1,2,16,18</t>
  </si>
  <si>
    <t>353212, Краснодарский край, Динской район, ст. Нововеличковская, ул. Бежко 11а (помещения 1,2,16,18)</t>
  </si>
  <si>
    <t xml:space="preserve">постановление Адм от 15.10.2014 № 432 о передаче в оперативное управление МКУ ОДА НСП из казны Нововеличковского сельского поселения помещения № 16  </t>
  </si>
  <si>
    <t>Артезианская скважина № 5028 (мощностью 500 куб.м./сут.)</t>
  </si>
  <si>
    <t xml:space="preserve">353212 Краснодарский край, Динской район, ст. Нововеличковская локальный водозабор на стадионе </t>
  </si>
  <si>
    <t>постановление АНСП от 11.07.2011г. № 244 "О принятии…", решение суда.</t>
  </si>
  <si>
    <t>ООО Проектно-изыскательская контора "Кубаньсельбурвод"</t>
  </si>
  <si>
    <t>Артезианская скважина № 1153 (мощностью 500 куб.м./сут.)</t>
  </si>
  <si>
    <t>353216 Краснодарский край, Динской район, пос. Найдорф локальный водозабор</t>
  </si>
  <si>
    <t>пост.адм НСП от 19.09.2014 №401</t>
  </si>
  <si>
    <t>пост.Адм НСП от 19.09.2014 №402</t>
  </si>
  <si>
    <r>
      <t>Бочка ЗЖВ (1,8 м</t>
    </r>
    <r>
      <rPr>
        <b/>
        <vertAlign val="superscript"/>
        <sz val="9"/>
        <color indexed="62"/>
        <rFont val="Times New Roman"/>
        <family val="1"/>
      </rPr>
      <t>3</t>
    </r>
    <r>
      <rPr>
        <b/>
        <sz val="9"/>
        <color indexed="62"/>
        <rFont val="Times New Roman"/>
        <family val="1"/>
      </rPr>
      <t>, одноосная)</t>
    </r>
  </si>
  <si>
    <t>МФУ HP Laser Pro M1217nfw</t>
  </si>
  <si>
    <t>510124000000002</t>
  </si>
  <si>
    <t>510124000000003</t>
  </si>
  <si>
    <t>510124000000004</t>
  </si>
  <si>
    <t>МФУ HP Laser Pro M1536dnf</t>
  </si>
  <si>
    <t>510124000000001</t>
  </si>
  <si>
    <t>Компьютер IntelCore i7-4770/GTX660</t>
  </si>
  <si>
    <t>510134000000038</t>
  </si>
  <si>
    <t>Монитор Aser G246HYLbd</t>
  </si>
  <si>
    <t>510134000000041</t>
  </si>
  <si>
    <t>Телевизор Samsung UE-46F6400AK</t>
  </si>
  <si>
    <t>510134000000042</t>
  </si>
  <si>
    <t>роутер Zyxel Giga ll</t>
  </si>
  <si>
    <t>Фотоаппарат Cannon EOS 600D Kit</t>
  </si>
  <si>
    <t>510134000000044</t>
  </si>
  <si>
    <t>Акустическая система  Clark Audio xt 115</t>
  </si>
  <si>
    <t>Акустическая система  Clark Audio xt 116</t>
  </si>
  <si>
    <t>510314000000011</t>
  </si>
  <si>
    <t>Усилит.мощности xt-Master D-2000</t>
  </si>
  <si>
    <t>41013400000004</t>
  </si>
  <si>
    <t>Светодиодный сценический профектор LED-PAR64</t>
  </si>
  <si>
    <t>510134000000012</t>
  </si>
  <si>
    <t>Светодиодный сценический профектор LED-PAR65</t>
  </si>
  <si>
    <t>Светодиодный сценический профектор LED-PAR66</t>
  </si>
  <si>
    <t>Светодиодный сценический профектор LED-PAR67</t>
  </si>
  <si>
    <t>Светодиодный сценический профектор LED-PAR68</t>
  </si>
  <si>
    <t>Светодиодный сценический профектор LED-PAR69</t>
  </si>
  <si>
    <t>Светодиодный сценический профектор LED-PAR70</t>
  </si>
  <si>
    <t>Светодиодный сценический профектор LED-PAR71</t>
  </si>
  <si>
    <t>510134000000013</t>
  </si>
  <si>
    <t>510134000000019</t>
  </si>
  <si>
    <t>510134000000018</t>
  </si>
  <si>
    <t>510134000000014</t>
  </si>
  <si>
    <t>510134000000017</t>
  </si>
  <si>
    <t>510134000000016</t>
  </si>
  <si>
    <t>510134000000015</t>
  </si>
  <si>
    <t>Ламповый сценический прожектор 1000ватт PAR64</t>
  </si>
  <si>
    <t>510134000000025</t>
  </si>
  <si>
    <t>Водопровод 1968 года постройки протяженностью 103 км. (Водопровод асб.цемент труба 150мм, 100мм)</t>
  </si>
  <si>
    <t xml:space="preserve"> Водопроводные сети 1992 год постройки(Водопровод чугунная труба 100мм, 150мм)</t>
  </si>
  <si>
    <t>Наружная сеть водопровода (Водопровод стальная труба 100мм, 50мм)</t>
  </si>
  <si>
    <t>Скамейка  "Римская со спинкой" 1,5 м</t>
  </si>
  <si>
    <t xml:space="preserve">товарная накладная от 15.04.2015 № 2 </t>
  </si>
  <si>
    <t>товарная накладная от 15.04.2015 № 3</t>
  </si>
  <si>
    <t>товарная накладная от 15.04.2015 № 4</t>
  </si>
  <si>
    <t>товарная накладная от 15.04.2015 № 5</t>
  </si>
  <si>
    <t>товарная накладная от 15.04.2015 № 6</t>
  </si>
  <si>
    <t>товарная накладная от 15.04.2015 № 7</t>
  </si>
  <si>
    <t>Скамейка  "Римская " 1,5 м</t>
  </si>
  <si>
    <t>списан решением сессии от 27.05.2015 № 62-11/3</t>
  </si>
  <si>
    <t>110109000000062</t>
  </si>
  <si>
    <t>110109000000063</t>
  </si>
  <si>
    <t>Книгоиздательская продукция Н-Величковская</t>
  </si>
  <si>
    <t>Эл.счетчик</t>
  </si>
  <si>
    <t>110109000000120</t>
  </si>
  <si>
    <t>510134000000043</t>
  </si>
  <si>
    <t>собст.ср-ва</t>
  </si>
  <si>
    <t>Автомобиль ВАЗ 210990</t>
  </si>
  <si>
    <t>000000320</t>
  </si>
  <si>
    <t>Эксцентриковая шлифовальная машина</t>
  </si>
  <si>
    <t>000000321</t>
  </si>
  <si>
    <t>Автомобиль ГАЗ-САЗ, 1994 г.</t>
  </si>
  <si>
    <t>ранее учтенный(востановили)</t>
  </si>
  <si>
    <t>Трактор Т-25А</t>
  </si>
  <si>
    <t>решение сессии от 07.07.2015 № 72-13/3</t>
  </si>
  <si>
    <t>постановление адм. От 11.08.2015 № 392</t>
  </si>
  <si>
    <t>Счетчик активной электрической энергии</t>
  </si>
  <si>
    <t xml:space="preserve">Баровая грунторезная машина </t>
  </si>
  <si>
    <t>000000327</t>
  </si>
  <si>
    <t>000000325</t>
  </si>
  <si>
    <t>000000326</t>
  </si>
  <si>
    <t>Фен электрический</t>
  </si>
  <si>
    <t>Машина полировальная электрическая</t>
  </si>
  <si>
    <t>000000324</t>
  </si>
  <si>
    <t>000000322</t>
  </si>
  <si>
    <t>Прожектор диодный</t>
  </si>
  <si>
    <t>Ноутбук HP-255-G-BRA (15.6)</t>
  </si>
  <si>
    <t>410134000000003</t>
  </si>
  <si>
    <t>Сетка для пляжного волейбола арт6028</t>
  </si>
  <si>
    <t>410138000000006</t>
  </si>
  <si>
    <t>Сетка для пляжного волейбола арт60280</t>
  </si>
  <si>
    <t>Бензопила Stihil MS230 14 Picco 1.3</t>
  </si>
  <si>
    <t>510136000000025</t>
  </si>
  <si>
    <t>счетчик электрический 306</t>
  </si>
  <si>
    <t>41013600009</t>
  </si>
  <si>
    <t>Ноутбук lenovo B5060 15,6"</t>
  </si>
  <si>
    <t>Ноутбук ASER Extensa2508-C6BE 15/6"</t>
  </si>
  <si>
    <t>Стойка для рекламы мат. напольная  сетчатая на 32 лотка вращающаяся</t>
  </si>
  <si>
    <t>Демосистема настольная на 10 панелей</t>
  </si>
  <si>
    <t>Шкаф (стеллаж) угловой "Монолит"</t>
  </si>
  <si>
    <t>Книгоиздательская продукция ст. Найдорф (центр ср-ва)</t>
  </si>
  <si>
    <t>Книгоиздательская продукция ст. Воронцовка</t>
  </si>
  <si>
    <t>акт о списании В0000005 от 22.12.2015</t>
  </si>
  <si>
    <t>акт о списании В0000004 от 22.12.2015</t>
  </si>
  <si>
    <t>110109000000121</t>
  </si>
  <si>
    <t>МФУ лазерное Kyocera FS1025MFP</t>
  </si>
  <si>
    <t>000000323</t>
  </si>
  <si>
    <t>000000177</t>
  </si>
  <si>
    <t>510134000000010</t>
  </si>
  <si>
    <t>акт о списании В0000001 от 18.03.2016</t>
  </si>
  <si>
    <t>Кубанская бибилиотека сборник</t>
  </si>
  <si>
    <t>Книги православная энциклопедия</t>
  </si>
  <si>
    <t>Книгоиздательская продукция п. Найдорф (центр ср-ва)</t>
  </si>
  <si>
    <t>Россия, Краснодарский край, Динской район, ст-ца Нововеличковская, ул. Красная, 44</t>
  </si>
  <si>
    <t>пост 02.09.2011 № 445, св-во от 06.06.2012 г. серия 23-АК № 774413</t>
  </si>
  <si>
    <t>353212, Краснодарский край, Динской район, ст. Нововеличковская, ул. Красная, 55 директор МБУ Бездольная Вера Лернидовна, тел.76-7-63</t>
  </si>
  <si>
    <t>000000315</t>
  </si>
  <si>
    <t xml:space="preserve">Остаточная стоимость на 30.09.2016 г. в руб. </t>
  </si>
  <si>
    <t>Исп. О.Г.Марук</t>
  </si>
  <si>
    <t>353212 Краснодарский край,Динской район,ст.Нововеличковская,ул.Свердлова,32б</t>
  </si>
  <si>
    <t xml:space="preserve">Здание Котельной № 32 </t>
  </si>
  <si>
    <t>постановление № 403 от 01.08.2016</t>
  </si>
  <si>
    <t>110113000084</t>
  </si>
  <si>
    <t>Свидетельство о гос.регистрации 23-АЛ № 844255 от 26.06.2013</t>
  </si>
  <si>
    <t>Решение Совета НСП от 05.04.2013 № 318-39/2; акт приема-передачи от 30.04.2013</t>
  </si>
  <si>
    <t>353212 Краснодарский край,Динской район,ст.Нововеличковская, ул.Свердлова, 32б</t>
  </si>
  <si>
    <t>Теплотрасса 151 м</t>
  </si>
  <si>
    <t>Насос Д 20-30</t>
  </si>
  <si>
    <t>Насос 45-/30</t>
  </si>
  <si>
    <t>Насос 45/30</t>
  </si>
  <si>
    <t>Котел КС-1</t>
  </si>
  <si>
    <t>Емкость цистерна</t>
  </si>
  <si>
    <t>Горелка ПНГ-2</t>
  </si>
  <si>
    <t>Свидетельство о гос.регистрации 23-АМ № 133864 от 17.10.2013</t>
  </si>
  <si>
    <t>котельная 33</t>
  </si>
  <si>
    <t>котельная 32</t>
  </si>
  <si>
    <t>Котельная 32</t>
  </si>
  <si>
    <t>353212,Краснодарский край,Динской район,ст.Нововеличковская,ул.Ленина,15а</t>
  </si>
  <si>
    <t xml:space="preserve">Здание Котельной № 33 </t>
  </si>
  <si>
    <t>Свидетельство о гос.регистрации 23-АЛ № 844256 от 26.06.2013</t>
  </si>
  <si>
    <t>Щит РВУ-12</t>
  </si>
  <si>
    <t>котельная33</t>
  </si>
  <si>
    <t>Теплотрасса ГВС 49 м</t>
  </si>
  <si>
    <t>Теплотрасса 49 м</t>
  </si>
  <si>
    <t>Насос К 45/30</t>
  </si>
  <si>
    <t>Насос К 20/30</t>
  </si>
  <si>
    <t>Котел "Универсал-6"</t>
  </si>
  <si>
    <t>Водопровод 113 м</t>
  </si>
  <si>
    <t>Свидетельство о гос.регистрации 23-АМ № 133865 от 17.10.2013</t>
  </si>
  <si>
    <t>Краснодарский край Динской район пос.Найдорф,ул.Школьная,9</t>
  </si>
  <si>
    <t>Модульная котельная 200кВт:блок модуль,сети теплоснабжения 40м,сети водоснабжения 20м,сети самотечной конализации 3м,линия электропередач-30м,сети газоснабжения-53,5м</t>
  </si>
  <si>
    <t>353212 Краснодарский край, Динской район, ст. Нововеличковская, ул. Демьяна Бедного, 31</t>
  </si>
  <si>
    <t>Форсунка</t>
  </si>
  <si>
    <t>Теплотрасса</t>
  </si>
  <si>
    <t>Станок токарный обдирочный</t>
  </si>
  <si>
    <t>Сварочный аппарат</t>
  </si>
  <si>
    <t>Пульт управления</t>
  </si>
  <si>
    <t>Насос К 20-30 /на бочке/</t>
  </si>
  <si>
    <t>Водопровод</t>
  </si>
  <si>
    <t>Производственная мастерская(в том числе)</t>
  </si>
  <si>
    <t>110113000047 (ТП 13179)</t>
  </si>
  <si>
    <t>св-во от 06.10.2011 г. серия 23-АК № 115879</t>
  </si>
  <si>
    <t>353212 Краснодарский край, Динской район, ст. Нововеличковская, ул. Братская, 10г</t>
  </si>
  <si>
    <t>Теплотрасса от ТК до здания почты 122 м в двухтрубном исполнении</t>
  </si>
  <si>
    <t>Теплотрасса ул. Бежко 75 м в двухтрубном исполнении</t>
  </si>
  <si>
    <t>Насос К 90-85</t>
  </si>
  <si>
    <t>Насос К 8/18</t>
  </si>
  <si>
    <t>Котел КС/1</t>
  </si>
  <si>
    <t>котельная 34</t>
  </si>
  <si>
    <t>353213 Краснодарский край, Динской район, ст. Воронцовская, уо. Пушкина, 20а</t>
  </si>
  <si>
    <t>Щит силового управления</t>
  </si>
  <si>
    <t>котельная 37</t>
  </si>
  <si>
    <t xml:space="preserve">Теплотрасса надземная(60м) </t>
  </si>
  <si>
    <t>Теплотрасса 924м</t>
  </si>
  <si>
    <t>Насос К 20-30</t>
  </si>
  <si>
    <t>Емкость для жидкого топлива 10м3</t>
  </si>
  <si>
    <t>Дымовая труба</t>
  </si>
  <si>
    <t>Здание Котельной № 37</t>
  </si>
  <si>
    <t>110113000051 (ТП 16503)</t>
  </si>
  <si>
    <t>св-во от 06.10.2011 г. серия 23-АК № 115877</t>
  </si>
  <si>
    <t>410138000000004</t>
  </si>
  <si>
    <t>410138000000002</t>
  </si>
  <si>
    <t>410138000000003</t>
  </si>
  <si>
    <t>410113000000006</t>
  </si>
  <si>
    <t>410113000000005</t>
  </si>
  <si>
    <t>410113000000004</t>
  </si>
  <si>
    <t>410113000000003</t>
  </si>
  <si>
    <t>410113000000002</t>
  </si>
  <si>
    <t>410113000000001</t>
  </si>
  <si>
    <t>410138000000005</t>
  </si>
  <si>
    <t>12354907</t>
  </si>
  <si>
    <t>12354908</t>
  </si>
  <si>
    <t>12354906</t>
  </si>
  <si>
    <t>110113000190</t>
  </si>
  <si>
    <t>110113000191</t>
  </si>
  <si>
    <t>110113000192</t>
  </si>
  <si>
    <t>110113000193</t>
  </si>
  <si>
    <t>110113000194</t>
  </si>
  <si>
    <t>110113000195</t>
  </si>
  <si>
    <t>110109000000037</t>
  </si>
  <si>
    <t>11010200003</t>
  </si>
  <si>
    <t>Здание Котельной № 34</t>
  </si>
  <si>
    <t>353212, Краснодарский край, Динской район, ст. Нововеличковская, ул. Шевченко, 24, руководитель предприятия Енин Владимир Евгеньевич, тел. 76609</t>
  </si>
  <si>
    <t>353216, Краснодарский край, Динской район, п. Найдорф</t>
  </si>
  <si>
    <t>353213, Краснодарский край, Динской район, ст.Воронцовская</t>
  </si>
  <si>
    <t>Свидетельство о гос.регистрации 23-АМ № 701273 от 08.04.2014, сети теплоснабжения (теплотрасса 40 м.) свид. 23-АМ №701284 от 08.04.2014</t>
  </si>
  <si>
    <t>Свидетельство о гос.регистрации 23-АК № 115878 от 06.10.2011</t>
  </si>
  <si>
    <t>000:03:214:002:000020320</t>
  </si>
  <si>
    <t>000:03:214:002:000020310</t>
  </si>
  <si>
    <t>Артезианская скважина № 2297 (парк)</t>
  </si>
  <si>
    <t>глубина 210м</t>
  </si>
  <si>
    <t>глубина 235м</t>
  </si>
  <si>
    <t>глубина 85м</t>
  </si>
  <si>
    <t>глубина 132м</t>
  </si>
  <si>
    <t>глубина 310м</t>
  </si>
  <si>
    <t>глубина 104м</t>
  </si>
  <si>
    <t>глубина 126м</t>
  </si>
  <si>
    <t>глубина 300м</t>
  </si>
  <si>
    <t>глубина 115м</t>
  </si>
  <si>
    <t>глубина 260м</t>
  </si>
  <si>
    <t>☼</t>
  </si>
  <si>
    <t>Дымосос</t>
  </si>
  <si>
    <t>Мотокоса бензиновая CHAMPION T-345</t>
  </si>
  <si>
    <t>12354914</t>
  </si>
  <si>
    <t xml:space="preserve"> </t>
  </si>
  <si>
    <t>353212, Краснодарский край, Динской район, ст. Нововеличковская ул. Южная, 1</t>
  </si>
  <si>
    <t>353212, Краснодарский край, Динской район, ст. Нововеличковская, ул. Таманская, 1в</t>
  </si>
  <si>
    <t>353216 Краснодарский край, Динской район, пос. Найдорф, ул. Земляничная, 21</t>
  </si>
  <si>
    <t>353213, Краснодарский край, Динской район, ст.Воронцовская, ул. Колхозная, 13б</t>
  </si>
  <si>
    <t>353216, Краснодарский край, Динской район, п. Найдорф, ул. Земляничная, 21</t>
  </si>
  <si>
    <t>353216 Краснодарский край, Динской район, пос. Найдорф, пер. Земляничный, 4</t>
  </si>
  <si>
    <t xml:space="preserve">МТМ </t>
  </si>
  <si>
    <t>площадь застройки 4,75</t>
  </si>
  <si>
    <t>площадь застройки 7,50</t>
  </si>
  <si>
    <t>площадь застройки 10,30</t>
  </si>
  <si>
    <t>площадь застройки 1,30</t>
  </si>
  <si>
    <t>площадь застройки 7,30</t>
  </si>
  <si>
    <t>Башня водонапорная (Рожновского) 5028</t>
  </si>
  <si>
    <t>353212, Краснодарский край, Динской район, Нововеличковское сельское поселение, 1270 м к юго-западу от ст. Нововеличковская</t>
  </si>
  <si>
    <t>353212, Краснодарский край, Динской район, Нововеличковское сельское поселение, 1150 м к юго-западу от ст. Нововеличковская</t>
  </si>
  <si>
    <t>Здание насосной(здание хлораторной)</t>
  </si>
  <si>
    <t>протяженность 4,685 км.</t>
  </si>
  <si>
    <t>Здание операторной 6 кв.м. (здание  хлораторной 5 кв.м.)</t>
  </si>
  <si>
    <t>Насосная стадиона (водозабора)</t>
  </si>
  <si>
    <t>353212 Краснодарский край,Динской район, ст.Нововеличковская</t>
  </si>
  <si>
    <t>353212 Краснодарский край,Динской район, ст.Нововеличковская, ул. Виноградная</t>
  </si>
  <si>
    <t>353212 Краснодарский край,Динской район, ст.Нововеличковская, ул. Таманская</t>
  </si>
  <si>
    <t>353212, Краснодарский край, Динской район, 
ст. Нововеличковская, ул. Советская</t>
  </si>
  <si>
    <t>353212, Краснодарский край, Динской район, 
ст. Нововеличковская, ул. День Победы</t>
  </si>
  <si>
    <t>353212 Краснодарский край,Динской район,ст.Нововеличковская, ул.Бежко</t>
  </si>
  <si>
    <t>353212 Краснодарский край,Динской район,ст.Нововеличковская, ул. Коммунаров</t>
  </si>
  <si>
    <t>353212 Краснодарский край,Динской район,ст.Нововеличковская, ул. Пушкина</t>
  </si>
  <si>
    <t>353212 Краснодарский край,Динской район,ст.Нововеличковская, ул. Гоголя</t>
  </si>
  <si>
    <t>протяженность 3050 м</t>
  </si>
  <si>
    <t>протяженность 1200 м</t>
  </si>
  <si>
    <t xml:space="preserve">Водопровод по ул. Бежко </t>
  </si>
  <si>
    <t>протяженность 1700 м</t>
  </si>
  <si>
    <t>протяженность 550 м</t>
  </si>
  <si>
    <t>протяженность 800 м</t>
  </si>
  <si>
    <t>протяженность 1410 м</t>
  </si>
  <si>
    <t>протяженность 600 м</t>
  </si>
  <si>
    <t>протяженность 1350 м</t>
  </si>
  <si>
    <t>протяженность 62550 м</t>
  </si>
  <si>
    <t>Сети водопровода ст. Нововеличковской</t>
  </si>
  <si>
    <t>Сети водопровода пос. Найдорф</t>
  </si>
  <si>
    <t xml:space="preserve">353216, Краснодарский край, Динской район, 
пос. Найдорф 
</t>
  </si>
  <si>
    <t>протяженность 5720 м</t>
  </si>
  <si>
    <t>Сети водопровода ст. Воронцовская</t>
  </si>
  <si>
    <t xml:space="preserve">353213, Краснодарский край, Динской район, 
ст. Воронцовская 
</t>
  </si>
  <si>
    <t>протяженность 14150 м</t>
  </si>
  <si>
    <t>постановление Адм.НСП от 01.09.2014 № 370, от 19.09.2014 № 401</t>
  </si>
  <si>
    <t xml:space="preserve">реконстр. сети водопровода </t>
  </si>
  <si>
    <t xml:space="preserve">Остаточная стоимость на 01.01.2017  г. в руб. </t>
  </si>
  <si>
    <t xml:space="preserve">Остаточная стоимость на 01.01.2017 г. в руб. </t>
  </si>
  <si>
    <t>D-Link 1525 беспроводная точка доступа</t>
  </si>
  <si>
    <t>000000329</t>
  </si>
  <si>
    <t>Насос погружной ЭЦВ 8-25-100</t>
  </si>
  <si>
    <t>000000380</t>
  </si>
  <si>
    <t>Насос ЭЦВ 6-25-120</t>
  </si>
  <si>
    <t>000000328</t>
  </si>
  <si>
    <t>000000376</t>
  </si>
  <si>
    <t>000000353</t>
  </si>
  <si>
    <t>000000347</t>
  </si>
  <si>
    <t>000000344</t>
  </si>
  <si>
    <t>000000354</t>
  </si>
  <si>
    <t>000000369</t>
  </si>
  <si>
    <t>000000350</t>
  </si>
  <si>
    <t>000000330</t>
  </si>
  <si>
    <t>000000364</t>
  </si>
  <si>
    <t>000000370</t>
  </si>
  <si>
    <t>000000366</t>
  </si>
  <si>
    <t>000000341</t>
  </si>
  <si>
    <t>000000359</t>
  </si>
  <si>
    <t>000000361</t>
  </si>
  <si>
    <t>000000378</t>
  </si>
  <si>
    <t>000000349</t>
  </si>
  <si>
    <t>000000360</t>
  </si>
  <si>
    <t>000000356</t>
  </si>
  <si>
    <t>000000377</t>
  </si>
  <si>
    <t>000000375</t>
  </si>
  <si>
    <t>000000332</t>
  </si>
  <si>
    <t>000000352</t>
  </si>
  <si>
    <t>000000348</t>
  </si>
  <si>
    <t>000000346</t>
  </si>
  <si>
    <t>000000372</t>
  </si>
  <si>
    <t>000000368</t>
  </si>
  <si>
    <t>000000339</t>
  </si>
  <si>
    <t>000000365</t>
  </si>
  <si>
    <t>000000363</t>
  </si>
  <si>
    <t>000000333</t>
  </si>
  <si>
    <t>000000340</t>
  </si>
  <si>
    <t>000000358</t>
  </si>
  <si>
    <t>000000331</t>
  </si>
  <si>
    <t>000000355</t>
  </si>
  <si>
    <t>000000351</t>
  </si>
  <si>
    <t>000000345</t>
  </si>
  <si>
    <t>000000371</t>
  </si>
  <si>
    <t>000000367</t>
  </si>
  <si>
    <t>000000342</t>
  </si>
  <si>
    <t>000000338</t>
  </si>
  <si>
    <t>000000379</t>
  </si>
  <si>
    <t>000000335</t>
  </si>
  <si>
    <t>000000357</t>
  </si>
  <si>
    <t>000000334</t>
  </si>
  <si>
    <t>000000373</t>
  </si>
  <si>
    <t>000000374</t>
  </si>
  <si>
    <t>000000343</t>
  </si>
  <si>
    <t>000000362</t>
  </si>
  <si>
    <t>000000336</t>
  </si>
  <si>
    <t>000000337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</si>
</sst>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#,##0.00&quot;р.&quot;"/>
    <numFmt numFmtId="194" formatCode="[$-FC19]d\ mmmm\ yyyy\ &quot;г.&quot;"/>
    <numFmt numFmtId="195" formatCode="dd/mm/yy;@"/>
  </numFmts>
  <fonts count="90">
    <font>
      <sz val="10"/>
      <name val="Arial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4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40"/>
      <name val="Times New Roman"/>
      <family val="1"/>
    </font>
    <font>
      <b/>
      <sz val="11"/>
      <color indexed="10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40"/>
      <name val="Times New Roman"/>
      <family val="1"/>
    </font>
    <font>
      <b/>
      <sz val="9"/>
      <color indexed="62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vertAlign val="superscript"/>
      <sz val="9"/>
      <color indexed="62"/>
      <name val="Times New Roman"/>
      <family val="1"/>
    </font>
    <font>
      <sz val="9"/>
      <color indexed="62"/>
      <name val="Times New Roman"/>
      <family val="1"/>
    </font>
    <font>
      <b/>
      <sz val="8"/>
      <color indexed="62"/>
      <name val="Times New Roman"/>
      <family val="1"/>
    </font>
    <font>
      <sz val="8"/>
      <color indexed="40"/>
      <name val="Times New Roman"/>
      <family val="1"/>
    </font>
    <font>
      <b/>
      <sz val="8"/>
      <color indexed="10"/>
      <name val="Times New Roman"/>
      <family val="1"/>
    </font>
    <font>
      <sz val="8"/>
      <color indexed="62"/>
      <name val="Times New Roman"/>
      <family val="1"/>
    </font>
    <font>
      <sz val="8"/>
      <color indexed="18"/>
      <name val="Times New Roman"/>
      <family val="1"/>
    </font>
    <font>
      <b/>
      <sz val="8"/>
      <color indexed="18"/>
      <name val="Times New Roman"/>
      <family val="1"/>
    </font>
    <font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sz val="12"/>
      <color indexed="18"/>
      <name val="Times New Roman"/>
      <family val="1"/>
    </font>
    <font>
      <sz val="20"/>
      <name val="Arial"/>
      <family val="2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14"/>
      <color indexed="12"/>
      <name val="Times New Roman"/>
      <family val="1"/>
    </font>
    <font>
      <sz val="16"/>
      <name val="Times New Roman"/>
      <family val="1"/>
    </font>
    <font>
      <b/>
      <strike/>
      <sz val="10"/>
      <color indexed="40"/>
      <name val="Calibri Light"/>
      <family val="2"/>
    </font>
    <font>
      <b/>
      <strike/>
      <sz val="10"/>
      <color indexed="10"/>
      <name val="Calibri Light"/>
      <family val="2"/>
    </font>
    <font>
      <strike/>
      <sz val="10"/>
      <color indexed="8"/>
      <name val="Calibri Light"/>
      <family val="2"/>
    </font>
    <font>
      <b/>
      <strike/>
      <sz val="10"/>
      <color indexed="8"/>
      <name val="Calibri Light"/>
      <family val="2"/>
    </font>
    <font>
      <sz val="10"/>
      <color indexed="62"/>
      <name val="Times New Roman"/>
      <family val="1"/>
    </font>
    <font>
      <sz val="12"/>
      <color indexed="62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theme="4" tint="-0.4999699890613556"/>
      <name val="Times New Roman"/>
      <family val="1"/>
    </font>
    <font>
      <b/>
      <sz val="10"/>
      <color theme="4" tint="-0.4999699890613556"/>
      <name val="Times New Roman"/>
      <family val="1"/>
    </font>
    <font>
      <sz val="10"/>
      <color theme="4" tint="-0.4999699890613556"/>
      <name val="Times New Roman"/>
      <family val="1"/>
    </font>
    <font>
      <sz val="12"/>
      <color theme="4" tint="-0.4999699890613556"/>
      <name val="Times New Roman"/>
      <family val="1"/>
    </font>
    <font>
      <b/>
      <sz val="8"/>
      <color theme="4" tint="-0.4999699890613556"/>
      <name val="Times New Roman"/>
      <family val="1"/>
    </font>
    <font>
      <b/>
      <sz val="9"/>
      <color theme="4" tint="-0.4999699890613556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2" fillId="3" borderId="0" applyNumberFormat="0" applyBorder="0" applyAlignment="0" applyProtection="0"/>
    <xf numFmtId="0" fontId="2" fillId="4" borderId="0" applyNumberFormat="0" applyBorder="0" applyAlignment="0" applyProtection="0"/>
    <xf numFmtId="0" fontId="82" fillId="5" borderId="0" applyNumberFormat="0" applyBorder="0" applyAlignment="0" applyProtection="0"/>
    <xf numFmtId="0" fontId="2" fillId="6" borderId="0" applyNumberFormat="0" applyBorder="0" applyAlignment="0" applyProtection="0"/>
    <xf numFmtId="0" fontId="82" fillId="7" borderId="0" applyNumberFormat="0" applyBorder="0" applyAlignment="0" applyProtection="0"/>
    <xf numFmtId="0" fontId="2" fillId="8" borderId="0" applyNumberFormat="0" applyBorder="0" applyAlignment="0" applyProtection="0"/>
    <xf numFmtId="0" fontId="82" fillId="9" borderId="0" applyNumberFormat="0" applyBorder="0" applyAlignment="0" applyProtection="0"/>
    <xf numFmtId="0" fontId="2" fillId="10" borderId="0" applyNumberFormat="0" applyBorder="0" applyAlignment="0" applyProtection="0"/>
    <xf numFmtId="0" fontId="82" fillId="11" borderId="0" applyNumberFormat="0" applyBorder="0" applyAlignment="0" applyProtection="0"/>
    <xf numFmtId="0" fontId="2" fillId="12" borderId="0" applyNumberFormat="0" applyBorder="0" applyAlignment="0" applyProtection="0"/>
    <xf numFmtId="0" fontId="82" fillId="13" borderId="0" applyNumberFormat="0" applyBorder="0" applyAlignment="0" applyProtection="0"/>
    <xf numFmtId="0" fontId="2" fillId="14" borderId="0" applyNumberFormat="0" applyBorder="0" applyAlignment="0" applyProtection="0"/>
    <xf numFmtId="0" fontId="82" fillId="15" borderId="0" applyNumberFormat="0" applyBorder="0" applyAlignment="0" applyProtection="0"/>
    <xf numFmtId="0" fontId="2" fillId="16" borderId="0" applyNumberFormat="0" applyBorder="0" applyAlignment="0" applyProtection="0"/>
    <xf numFmtId="0" fontId="82" fillId="17" borderId="0" applyNumberFormat="0" applyBorder="0" applyAlignment="0" applyProtection="0"/>
    <xf numFmtId="0" fontId="2" fillId="18" borderId="0" applyNumberFormat="0" applyBorder="0" applyAlignment="0" applyProtection="0"/>
    <xf numFmtId="0" fontId="82" fillId="19" borderId="0" applyNumberFormat="0" applyBorder="0" applyAlignment="0" applyProtection="0"/>
    <xf numFmtId="0" fontId="2" fillId="8" borderId="0" applyNumberFormat="0" applyBorder="0" applyAlignment="0" applyProtection="0"/>
    <xf numFmtId="0" fontId="82" fillId="20" borderId="0" applyNumberFormat="0" applyBorder="0" applyAlignment="0" applyProtection="0"/>
    <xf numFmtId="0" fontId="2" fillId="14" borderId="0" applyNumberFormat="0" applyBorder="0" applyAlignment="0" applyProtection="0"/>
    <xf numFmtId="0" fontId="82" fillId="21" borderId="0" applyNumberFormat="0" applyBorder="0" applyAlignment="0" applyProtection="0"/>
    <xf numFmtId="0" fontId="2" fillId="22" borderId="0" applyNumberFormat="0" applyBorder="0" applyAlignment="0" applyProtection="0"/>
    <xf numFmtId="0" fontId="82" fillId="23" borderId="0" applyNumberFormat="0" applyBorder="0" applyAlignment="0" applyProtection="0"/>
    <xf numFmtId="0" fontId="3" fillId="24" borderId="0" applyNumberFormat="0" applyBorder="0" applyAlignment="0" applyProtection="0"/>
    <xf numFmtId="0" fontId="83" fillId="25" borderId="0" applyNumberFormat="0" applyBorder="0" applyAlignment="0" applyProtection="0"/>
    <xf numFmtId="0" fontId="3" fillId="16" borderId="0" applyNumberFormat="0" applyBorder="0" applyAlignment="0" applyProtection="0"/>
    <xf numFmtId="0" fontId="83" fillId="26" borderId="0" applyNumberFormat="0" applyBorder="0" applyAlignment="0" applyProtection="0"/>
    <xf numFmtId="0" fontId="3" fillId="18" borderId="0" applyNumberFormat="0" applyBorder="0" applyAlignment="0" applyProtection="0"/>
    <xf numFmtId="0" fontId="83" fillId="27" borderId="0" applyNumberFormat="0" applyBorder="0" applyAlignment="0" applyProtection="0"/>
    <xf numFmtId="0" fontId="3" fillId="28" borderId="0" applyNumberFormat="0" applyBorder="0" applyAlignment="0" applyProtection="0"/>
    <xf numFmtId="0" fontId="83" fillId="29" borderId="0" applyNumberFormat="0" applyBorder="0" applyAlignment="0" applyProtection="0"/>
    <xf numFmtId="0" fontId="3" fillId="30" borderId="0" applyNumberFormat="0" applyBorder="0" applyAlignment="0" applyProtection="0"/>
    <xf numFmtId="0" fontId="83" fillId="31" borderId="0" applyNumberFormat="0" applyBorder="0" applyAlignment="0" applyProtection="0"/>
    <xf numFmtId="0" fontId="3" fillId="32" borderId="0" applyNumberFormat="0" applyBorder="0" applyAlignment="0" applyProtection="0"/>
    <xf numFmtId="0" fontId="8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60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1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/>
    </xf>
    <xf numFmtId="0" fontId="26" fillId="0" borderId="0" xfId="0" applyFont="1" applyAlignment="1">
      <alignment/>
    </xf>
    <xf numFmtId="2" fontId="26" fillId="0" borderId="0" xfId="0" applyNumberFormat="1" applyFont="1" applyAlignment="1">
      <alignment/>
    </xf>
    <xf numFmtId="4" fontId="25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14" fontId="23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4" fillId="0" borderId="0" xfId="0" applyFont="1" applyFill="1" applyAlignment="1">
      <alignment vertical="top" wrapText="1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14" fontId="33" fillId="0" borderId="10" xfId="0" applyNumberFormat="1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30" fillId="40" borderId="0" xfId="0" applyFont="1" applyFill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14" fontId="34" fillId="0" borderId="10" xfId="0" applyNumberFormat="1" applyFont="1" applyFill="1" applyBorder="1" applyAlignment="1">
      <alignment horizontal="center" vertical="center"/>
    </xf>
    <xf numFmtId="4" fontId="34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/>
    </xf>
    <xf numFmtId="0" fontId="24" fillId="0" borderId="0" xfId="0" applyFont="1" applyFill="1" applyAlignment="1">
      <alignment/>
    </xf>
    <xf numFmtId="0" fontId="35" fillId="0" borderId="0" xfId="0" applyFont="1" applyFill="1" applyAlignment="1">
      <alignment/>
    </xf>
    <xf numFmtId="14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33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14" fontId="22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top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wrapText="1"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4" fontId="25" fillId="0" borderId="0" xfId="0" applyNumberFormat="1" applyFont="1" applyAlignment="1">
      <alignment/>
    </xf>
    <xf numFmtId="2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/>
    </xf>
    <xf numFmtId="2" fontId="37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0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vertical="top" wrapText="1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left" vertical="top" wrapText="1"/>
    </xf>
    <xf numFmtId="0" fontId="24" fillId="0" borderId="0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2" fontId="26" fillId="0" borderId="0" xfId="0" applyNumberFormat="1" applyFont="1" applyFill="1" applyAlignment="1">
      <alignment/>
    </xf>
    <xf numFmtId="4" fontId="22" fillId="0" borderId="0" xfId="0" applyNumberFormat="1" applyFont="1" applyFill="1" applyBorder="1" applyAlignment="1">
      <alignment/>
    </xf>
    <xf numFmtId="2" fontId="21" fillId="0" borderId="0" xfId="0" applyNumberFormat="1" applyFont="1" applyFill="1" applyAlignment="1">
      <alignment/>
    </xf>
    <xf numFmtId="0" fontId="39" fillId="0" borderId="0" xfId="0" applyFont="1" applyFill="1" applyBorder="1" applyAlignment="1">
      <alignment horizontal="left" vertical="top" wrapText="1"/>
    </xf>
    <xf numFmtId="4" fontId="40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 horizontal="left" vertical="top" wrapText="1"/>
    </xf>
    <xf numFmtId="2" fontId="0" fillId="0" borderId="0" xfId="0" applyNumberFormat="1" applyFill="1" applyAlignment="1">
      <alignment/>
    </xf>
    <xf numFmtId="0" fontId="1" fillId="38" borderId="0" xfId="0" applyFont="1" applyFill="1" applyAlignment="1">
      <alignment/>
    </xf>
    <xf numFmtId="4" fontId="25" fillId="0" borderId="10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49" fontId="34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2" fontId="26" fillId="0" borderId="0" xfId="0" applyNumberFormat="1" applyFont="1" applyAlignment="1">
      <alignment horizontal="left" indent="15"/>
    </xf>
    <xf numFmtId="0" fontId="26" fillId="0" borderId="0" xfId="0" applyFont="1" applyAlignment="1">
      <alignment horizontal="left"/>
    </xf>
    <xf numFmtId="2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22" fillId="0" borderId="10" xfId="0" applyFont="1" applyFill="1" applyBorder="1" applyAlignment="1">
      <alignment horizontal="left" vertical="top" wrapText="1"/>
    </xf>
    <xf numFmtId="2" fontId="26" fillId="0" borderId="0" xfId="0" applyNumberFormat="1" applyFont="1" applyFill="1" applyAlignment="1">
      <alignment horizontal="left" indent="3"/>
    </xf>
    <xf numFmtId="0" fontId="26" fillId="0" borderId="0" xfId="0" applyFont="1" applyAlignment="1">
      <alignment horizontal="left" indent="10"/>
    </xf>
    <xf numFmtId="4" fontId="21" fillId="0" borderId="0" xfId="0" applyNumberFormat="1" applyFont="1" applyFill="1" applyAlignment="1">
      <alignment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14" fontId="43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/>
    </xf>
    <xf numFmtId="0" fontId="49" fillId="0" borderId="10" xfId="0" applyFont="1" applyFill="1" applyBorder="1" applyAlignment="1">
      <alignment horizontal="left" vertical="top" wrapText="1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 horizontal="left" wrapText="1"/>
    </xf>
    <xf numFmtId="0" fontId="50" fillId="0" borderId="0" xfId="0" applyFont="1" applyFill="1" applyAlignment="1">
      <alignment vertical="top" wrapText="1"/>
    </xf>
    <xf numFmtId="4" fontId="38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0" xfId="0" applyFont="1" applyFill="1" applyBorder="1" applyAlignment="1">
      <alignment horizontal="left" wrapText="1"/>
    </xf>
    <xf numFmtId="0" fontId="38" fillId="0" borderId="0" xfId="0" applyFont="1" applyFill="1" applyAlignment="1">
      <alignment/>
    </xf>
    <xf numFmtId="14" fontId="38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top" wrapText="1"/>
    </xf>
    <xf numFmtId="4" fontId="38" fillId="0" borderId="1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4" fontId="37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2" fontId="52" fillId="0" borderId="0" xfId="0" applyNumberFormat="1" applyFont="1" applyFill="1" applyAlignment="1">
      <alignment/>
    </xf>
    <xf numFmtId="0" fontId="52" fillId="0" borderId="0" xfId="0" applyFont="1" applyAlignment="1">
      <alignment/>
    </xf>
    <xf numFmtId="0" fontId="37" fillId="0" borderId="13" xfId="0" applyFont="1" applyFill="1" applyBorder="1" applyAlignment="1">
      <alignment horizontal="center" vertical="center" wrapText="1"/>
    </xf>
    <xf numFmtId="4" fontId="48" fillId="42" borderId="12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/>
    </xf>
    <xf numFmtId="2" fontId="21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4" fontId="36" fillId="0" borderId="0" xfId="0" applyNumberFormat="1" applyFont="1" applyFill="1" applyAlignment="1">
      <alignment horizontal="right"/>
    </xf>
    <xf numFmtId="0" fontId="33" fillId="0" borderId="0" xfId="0" applyFont="1" applyFill="1" applyBorder="1" applyAlignment="1">
      <alignment horizontal="center" wrapText="1"/>
    </xf>
    <xf numFmtId="1" fontId="21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3" fillId="0" borderId="0" xfId="0" applyFont="1" applyFill="1" applyAlignment="1">
      <alignment wrapText="1"/>
    </xf>
    <xf numFmtId="0" fontId="37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top" wrapText="1"/>
    </xf>
    <xf numFmtId="0" fontId="70" fillId="0" borderId="0" xfId="0" applyFont="1" applyFill="1" applyAlignment="1">
      <alignment horizontal="center" vertical="center"/>
    </xf>
    <xf numFmtId="4" fontId="70" fillId="0" borderId="0" xfId="0" applyNumberFormat="1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1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52" fillId="0" borderId="0" xfId="0" applyNumberFormat="1" applyFont="1" applyFill="1" applyAlignment="1">
      <alignment horizontal="center" vertical="center"/>
    </xf>
    <xf numFmtId="1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22" fillId="0" borderId="15" xfId="0" applyFont="1" applyFill="1" applyBorder="1" applyAlignment="1">
      <alignment horizontal="left" wrapText="1"/>
    </xf>
    <xf numFmtId="0" fontId="21" fillId="0" borderId="0" xfId="0" applyFont="1" applyFill="1" applyAlignment="1">
      <alignment horizontal="center"/>
    </xf>
    <xf numFmtId="4" fontId="21" fillId="0" borderId="0" xfId="0" applyNumberFormat="1" applyFont="1" applyFill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wrapText="1"/>
    </xf>
    <xf numFmtId="1" fontId="21" fillId="0" borderId="0" xfId="0" applyNumberFormat="1" applyFont="1" applyFill="1" applyAlignment="1">
      <alignment horizont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top" wrapText="1"/>
    </xf>
    <xf numFmtId="4" fontId="22" fillId="0" borderId="10" xfId="0" applyNumberFormat="1" applyFont="1" applyFill="1" applyBorder="1" applyAlignment="1">
      <alignment horizontal="center"/>
    </xf>
    <xf numFmtId="0" fontId="74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left" wrapText="1"/>
    </xf>
    <xf numFmtId="1" fontId="74" fillId="0" borderId="0" xfId="0" applyNumberFormat="1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22" fillId="43" borderId="10" xfId="0" applyFont="1" applyFill="1" applyBorder="1" applyAlignment="1">
      <alignment horizontal="center" vertical="center" wrapText="1"/>
    </xf>
    <xf numFmtId="4" fontId="28" fillId="43" borderId="10" xfId="0" applyNumberFormat="1" applyFont="1" applyFill="1" applyBorder="1" applyAlignment="1">
      <alignment horizontal="center" vertical="center"/>
    </xf>
    <xf numFmtId="0" fontId="21" fillId="43" borderId="0" xfId="0" applyFont="1" applyFill="1" applyAlignment="1">
      <alignment/>
    </xf>
    <xf numFmtId="0" fontId="21" fillId="44" borderId="0" xfId="0" applyFont="1" applyFill="1" applyAlignment="1">
      <alignment/>
    </xf>
    <xf numFmtId="0" fontId="54" fillId="43" borderId="10" xfId="0" applyFont="1" applyFill="1" applyBorder="1" applyAlignment="1">
      <alignment horizontal="center" vertical="center" wrapText="1"/>
    </xf>
    <xf numFmtId="0" fontId="53" fillId="43" borderId="10" xfId="0" applyFont="1" applyFill="1" applyBorder="1" applyAlignment="1">
      <alignment wrapText="1"/>
    </xf>
    <xf numFmtId="4" fontId="53" fillId="43" borderId="10" xfId="0" applyNumberFormat="1" applyFont="1" applyFill="1" applyBorder="1" applyAlignment="1">
      <alignment horizontal="center" vertical="center"/>
    </xf>
    <xf numFmtId="0" fontId="56" fillId="43" borderId="10" xfId="0" applyFont="1" applyFill="1" applyBorder="1" applyAlignment="1">
      <alignment horizontal="center" vertical="center"/>
    </xf>
    <xf numFmtId="49" fontId="56" fillId="43" borderId="10" xfId="0" applyNumberFormat="1" applyFont="1" applyFill="1" applyBorder="1" applyAlignment="1">
      <alignment horizontal="center" vertical="center"/>
    </xf>
    <xf numFmtId="0" fontId="56" fillId="43" borderId="10" xfId="0" applyFont="1" applyFill="1" applyBorder="1" applyAlignment="1">
      <alignment/>
    </xf>
    <xf numFmtId="0" fontId="61" fillId="43" borderId="10" xfId="0" applyFont="1" applyFill="1" applyBorder="1" applyAlignment="1">
      <alignment horizontal="center" vertical="center"/>
    </xf>
    <xf numFmtId="49" fontId="61" fillId="43" borderId="10" xfId="0" applyNumberFormat="1" applyFont="1" applyFill="1" applyBorder="1" applyAlignment="1">
      <alignment horizontal="center" vertical="center"/>
    </xf>
    <xf numFmtId="0" fontId="53" fillId="43" borderId="10" xfId="0" applyFont="1" applyFill="1" applyBorder="1" applyAlignment="1">
      <alignment horizontal="center" vertical="center" wrapText="1"/>
    </xf>
    <xf numFmtId="0" fontId="53" fillId="43" borderId="10" xfId="0" applyFont="1" applyFill="1" applyBorder="1" applyAlignment="1">
      <alignment horizontal="center" vertical="center"/>
    </xf>
    <xf numFmtId="49" fontId="54" fillId="43" borderId="10" xfId="0" applyNumberFormat="1" applyFont="1" applyFill="1" applyBorder="1" applyAlignment="1">
      <alignment horizontal="center" vertical="center" wrapText="1"/>
    </xf>
    <xf numFmtId="49" fontId="71" fillId="43" borderId="10" xfId="0" applyNumberFormat="1" applyFont="1" applyFill="1" applyBorder="1" applyAlignment="1">
      <alignment horizontal="center" vertical="center"/>
    </xf>
    <xf numFmtId="49" fontId="57" fillId="43" borderId="10" xfId="0" applyNumberFormat="1" applyFont="1" applyFill="1" applyBorder="1" applyAlignment="1">
      <alignment horizontal="center" vertical="center"/>
    </xf>
    <xf numFmtId="49" fontId="56" fillId="43" borderId="10" xfId="0" applyNumberFormat="1" applyFont="1" applyFill="1" applyBorder="1" applyAlignment="1">
      <alignment horizontal="center" vertical="center" wrapText="1"/>
    </xf>
    <xf numFmtId="1" fontId="53" fillId="43" borderId="10" xfId="0" applyNumberFormat="1" applyFont="1" applyFill="1" applyBorder="1" applyAlignment="1">
      <alignment horizontal="center" vertical="center"/>
    </xf>
    <xf numFmtId="0" fontId="56" fillId="43" borderId="10" xfId="0" applyFont="1" applyFill="1" applyBorder="1" applyAlignment="1">
      <alignment wrapText="1"/>
    </xf>
    <xf numFmtId="0" fontId="69" fillId="43" borderId="10" xfId="0" applyFont="1" applyFill="1" applyBorder="1" applyAlignment="1">
      <alignment horizontal="center" vertical="center" wrapText="1"/>
    </xf>
    <xf numFmtId="0" fontId="42" fillId="43" borderId="0" xfId="0" applyFont="1" applyFill="1" applyBorder="1" applyAlignment="1">
      <alignment horizontal="center" vertical="center" wrapText="1"/>
    </xf>
    <xf numFmtId="0" fontId="43" fillId="43" borderId="10" xfId="0" applyFont="1" applyFill="1" applyBorder="1" applyAlignment="1">
      <alignment horizontal="center" vertical="center" wrapText="1"/>
    </xf>
    <xf numFmtId="4" fontId="43" fillId="43" borderId="10" xfId="0" applyNumberFormat="1" applyFont="1" applyFill="1" applyBorder="1" applyAlignment="1">
      <alignment horizontal="center" vertical="center"/>
    </xf>
    <xf numFmtId="0" fontId="43" fillId="43" borderId="10" xfId="0" applyFont="1" applyFill="1" applyBorder="1" applyAlignment="1">
      <alignment horizontal="center" vertical="center"/>
    </xf>
    <xf numFmtId="1" fontId="26" fillId="43" borderId="0" xfId="0" applyNumberFormat="1" applyFont="1" applyFill="1" applyAlignment="1">
      <alignment horizontal="center" vertical="center"/>
    </xf>
    <xf numFmtId="0" fontId="26" fillId="43" borderId="0" xfId="0" applyFont="1" applyFill="1" applyAlignment="1">
      <alignment horizontal="center" vertical="center"/>
    </xf>
    <xf numFmtId="4" fontId="26" fillId="43" borderId="0" xfId="0" applyNumberFormat="1" applyFont="1" applyFill="1" applyAlignment="1">
      <alignment horizontal="center" vertical="center"/>
    </xf>
    <xf numFmtId="1" fontId="74" fillId="43" borderId="0" xfId="0" applyNumberFormat="1" applyFont="1" applyFill="1" applyAlignment="1">
      <alignment horizontal="center" vertical="center"/>
    </xf>
    <xf numFmtId="0" fontId="74" fillId="43" borderId="0" xfId="0" applyFont="1" applyFill="1" applyAlignment="1">
      <alignment horizontal="center" vertical="center"/>
    </xf>
    <xf numFmtId="0" fontId="73" fillId="43" borderId="0" xfId="0" applyFont="1" applyFill="1" applyAlignment="1">
      <alignment horizontal="center" vertical="center"/>
    </xf>
    <xf numFmtId="0" fontId="70" fillId="43" borderId="0" xfId="0" applyFont="1" applyFill="1" applyAlignment="1">
      <alignment horizontal="center" vertical="center"/>
    </xf>
    <xf numFmtId="4" fontId="70" fillId="43" borderId="0" xfId="0" applyNumberFormat="1" applyFont="1" applyFill="1" applyAlignment="1">
      <alignment horizontal="center" vertical="center"/>
    </xf>
    <xf numFmtId="0" fontId="52" fillId="43" borderId="0" xfId="0" applyFont="1" applyFill="1" applyBorder="1" applyAlignment="1">
      <alignment horizontal="center" vertical="center"/>
    </xf>
    <xf numFmtId="0" fontId="52" fillId="43" borderId="0" xfId="0" applyFont="1" applyFill="1" applyAlignment="1">
      <alignment horizontal="center" vertical="center"/>
    </xf>
    <xf numFmtId="4" fontId="52" fillId="43" borderId="0" xfId="0" applyNumberFormat="1" applyFont="1" applyFill="1" applyAlignment="1">
      <alignment horizontal="center" vertical="center"/>
    </xf>
    <xf numFmtId="1" fontId="53" fillId="43" borderId="10" xfId="0" applyNumberFormat="1" applyFont="1" applyFill="1" applyBorder="1" applyAlignment="1">
      <alignment horizontal="center" vertical="center" wrapText="1"/>
    </xf>
    <xf numFmtId="4" fontId="53" fillId="43" borderId="10" xfId="0" applyNumberFormat="1" applyFont="1" applyFill="1" applyBorder="1" applyAlignment="1">
      <alignment horizontal="center" vertical="center" wrapText="1"/>
    </xf>
    <xf numFmtId="2" fontId="21" fillId="43" borderId="10" xfId="0" applyNumberFormat="1" applyFont="1" applyFill="1" applyBorder="1" applyAlignment="1">
      <alignment horizontal="center" vertical="center" wrapText="1"/>
    </xf>
    <xf numFmtId="0" fontId="53" fillId="43" borderId="10" xfId="0" applyFont="1" applyFill="1" applyBorder="1" applyAlignment="1">
      <alignment/>
    </xf>
    <xf numFmtId="1" fontId="54" fillId="43" borderId="10" xfId="0" applyNumberFormat="1" applyFont="1" applyFill="1" applyBorder="1" applyAlignment="1">
      <alignment horizontal="center" vertical="center" wrapText="1"/>
    </xf>
    <xf numFmtId="0" fontId="56" fillId="43" borderId="10" xfId="0" applyFont="1" applyFill="1" applyBorder="1" applyAlignment="1">
      <alignment horizontal="center" vertical="center" wrapText="1"/>
    </xf>
    <xf numFmtId="4" fontId="56" fillId="43" borderId="10" xfId="0" applyNumberFormat="1" applyFont="1" applyFill="1" applyBorder="1" applyAlignment="1">
      <alignment horizontal="center" vertical="center"/>
    </xf>
    <xf numFmtId="0" fontId="67" fillId="43" borderId="10" xfId="0" applyFont="1" applyFill="1" applyBorder="1" applyAlignment="1">
      <alignment wrapText="1"/>
    </xf>
    <xf numFmtId="0" fontId="57" fillId="43" borderId="10" xfId="0" applyFont="1" applyFill="1" applyBorder="1" applyAlignment="1">
      <alignment horizontal="left" vertical="top" wrapText="1"/>
    </xf>
    <xf numFmtId="0" fontId="55" fillId="43" borderId="10" xfId="0" applyFont="1" applyFill="1" applyBorder="1" applyAlignment="1">
      <alignment vertical="top" wrapText="1"/>
    </xf>
    <xf numFmtId="0" fontId="65" fillId="43" borderId="10" xfId="0" applyFont="1" applyFill="1" applyBorder="1" applyAlignment="1">
      <alignment wrapText="1"/>
    </xf>
    <xf numFmtId="0" fontId="63" fillId="43" borderId="10" xfId="0" applyFont="1" applyFill="1" applyBorder="1" applyAlignment="1">
      <alignment horizontal="left" vertical="top" wrapText="1"/>
    </xf>
    <xf numFmtId="0" fontId="62" fillId="43" borderId="10" xfId="0" applyFont="1" applyFill="1" applyBorder="1" applyAlignment="1">
      <alignment vertical="top" wrapText="1"/>
    </xf>
    <xf numFmtId="0" fontId="61" fillId="43" borderId="10" xfId="0" applyFont="1" applyFill="1" applyBorder="1" applyAlignment="1">
      <alignment/>
    </xf>
    <xf numFmtId="0" fontId="66" fillId="43" borderId="10" xfId="0" applyFont="1" applyFill="1" applyBorder="1" applyAlignment="1">
      <alignment wrapText="1"/>
    </xf>
    <xf numFmtId="0" fontId="61" fillId="43" borderId="10" xfId="0" applyFont="1" applyFill="1" applyBorder="1" applyAlignment="1">
      <alignment wrapText="1"/>
    </xf>
    <xf numFmtId="0" fontId="66" fillId="43" borderId="10" xfId="0" applyFont="1" applyFill="1" applyBorder="1" applyAlignment="1">
      <alignment/>
    </xf>
    <xf numFmtId="14" fontId="53" fillId="43" borderId="10" xfId="0" applyNumberFormat="1" applyFont="1" applyFill="1" applyBorder="1" applyAlignment="1">
      <alignment horizontal="center" vertical="center"/>
    </xf>
    <xf numFmtId="0" fontId="45" fillId="43" borderId="10" xfId="0" applyFont="1" applyFill="1" applyBorder="1" applyAlignment="1">
      <alignment/>
    </xf>
    <xf numFmtId="0" fontId="60" fillId="43" borderId="10" xfId="0" applyFont="1" applyFill="1" applyBorder="1" applyAlignment="1">
      <alignment horizontal="center" vertical="center"/>
    </xf>
    <xf numFmtId="4" fontId="60" fillId="43" borderId="10" xfId="0" applyNumberFormat="1" applyFont="1" applyFill="1" applyBorder="1" applyAlignment="1">
      <alignment horizontal="center" vertical="center"/>
    </xf>
    <xf numFmtId="0" fontId="64" fillId="43" borderId="10" xfId="0" applyFont="1" applyFill="1" applyBorder="1" applyAlignment="1">
      <alignment/>
    </xf>
    <xf numFmtId="0" fontId="60" fillId="43" borderId="10" xfId="0" applyFont="1" applyFill="1" applyBorder="1" applyAlignment="1">
      <alignment/>
    </xf>
    <xf numFmtId="0" fontId="71" fillId="43" borderId="10" xfId="0" applyFont="1" applyFill="1" applyBorder="1" applyAlignment="1">
      <alignment horizontal="center" vertical="center"/>
    </xf>
    <xf numFmtId="0" fontId="71" fillId="43" borderId="10" xfId="0" applyFont="1" applyFill="1" applyBorder="1" applyAlignment="1">
      <alignment horizontal="center" vertical="center" wrapText="1"/>
    </xf>
    <xf numFmtId="4" fontId="71" fillId="43" borderId="10" xfId="0" applyNumberFormat="1" applyFont="1" applyFill="1" applyBorder="1" applyAlignment="1">
      <alignment horizontal="center" vertical="center"/>
    </xf>
    <xf numFmtId="0" fontId="63" fillId="43" borderId="10" xfId="0" applyFont="1" applyFill="1" applyBorder="1" applyAlignment="1">
      <alignment/>
    </xf>
    <xf numFmtId="0" fontId="57" fillId="43" borderId="10" xfId="0" applyFont="1" applyFill="1" applyBorder="1" applyAlignment="1">
      <alignment/>
    </xf>
    <xf numFmtId="0" fontId="72" fillId="43" borderId="10" xfId="0" applyFont="1" applyFill="1" applyBorder="1" applyAlignment="1">
      <alignment horizontal="center" vertical="center" wrapText="1"/>
    </xf>
    <xf numFmtId="0" fontId="65" fillId="43" borderId="10" xfId="0" applyFont="1" applyFill="1" applyBorder="1" applyAlignment="1">
      <alignment vertical="center" wrapText="1"/>
    </xf>
    <xf numFmtId="0" fontId="66" fillId="43" borderId="10" xfId="0" applyFont="1" applyFill="1" applyBorder="1" applyAlignment="1">
      <alignment vertical="center" wrapText="1"/>
    </xf>
    <xf numFmtId="0" fontId="66" fillId="43" borderId="10" xfId="0" applyFont="1" applyFill="1" applyBorder="1" applyAlignment="1">
      <alignment horizontal="left" vertical="center" wrapText="1"/>
    </xf>
    <xf numFmtId="0" fontId="65" fillId="43" borderId="10" xfId="0" applyFont="1" applyFill="1" applyBorder="1" applyAlignment="1">
      <alignment horizontal="left" vertical="center" wrapText="1"/>
    </xf>
    <xf numFmtId="0" fontId="65" fillId="43" borderId="10" xfId="0" applyFont="1" applyFill="1" applyBorder="1" applyAlignment="1">
      <alignment/>
    </xf>
    <xf numFmtId="0" fontId="46" fillId="43" borderId="10" xfId="0" applyFont="1" applyFill="1" applyBorder="1" applyAlignment="1">
      <alignment horizontal="left" vertical="top" wrapText="1"/>
    </xf>
    <xf numFmtId="195" fontId="53" fillId="43" borderId="10" xfId="0" applyNumberFormat="1" applyFont="1" applyFill="1" applyBorder="1" applyAlignment="1">
      <alignment horizontal="center" vertical="center"/>
    </xf>
    <xf numFmtId="0" fontId="58" fillId="43" borderId="10" xfId="0" applyFont="1" applyFill="1" applyBorder="1" applyAlignment="1">
      <alignment horizontal="center" vertical="center" wrapText="1"/>
    </xf>
    <xf numFmtId="14" fontId="56" fillId="43" borderId="10" xfId="0" applyNumberFormat="1" applyFont="1" applyFill="1" applyBorder="1" applyAlignment="1">
      <alignment horizontal="center" vertical="center"/>
    </xf>
    <xf numFmtId="0" fontId="61" fillId="43" borderId="16" xfId="0" applyFont="1" applyFill="1" applyBorder="1" applyAlignment="1">
      <alignment/>
    </xf>
    <xf numFmtId="0" fontId="56" fillId="43" borderId="16" xfId="0" applyFont="1" applyFill="1" applyBorder="1" applyAlignment="1">
      <alignment/>
    </xf>
    <xf numFmtId="4" fontId="54" fillId="43" borderId="10" xfId="0" applyNumberFormat="1" applyFont="1" applyFill="1" applyBorder="1" applyAlignment="1">
      <alignment horizontal="center" vertical="center"/>
    </xf>
    <xf numFmtId="0" fontId="68" fillId="43" borderId="10" xfId="0" applyFont="1" applyFill="1" applyBorder="1" applyAlignment="1">
      <alignment horizontal="center"/>
    </xf>
    <xf numFmtId="14" fontId="68" fillId="43" borderId="10" xfId="0" applyNumberFormat="1" applyFont="1" applyFill="1" applyBorder="1" applyAlignment="1">
      <alignment horizontal="center" vertical="center"/>
    </xf>
    <xf numFmtId="4" fontId="68" fillId="43" borderId="10" xfId="0" applyNumberFormat="1" applyFont="1" applyFill="1" applyBorder="1" applyAlignment="1">
      <alignment horizontal="center" vertical="center"/>
    </xf>
    <xf numFmtId="49" fontId="68" fillId="43" borderId="10" xfId="0" applyNumberFormat="1" applyFont="1" applyFill="1" applyBorder="1" applyAlignment="1">
      <alignment horizontal="center" vertical="center"/>
    </xf>
    <xf numFmtId="0" fontId="42" fillId="43" borderId="10" xfId="0" applyFont="1" applyFill="1" applyBorder="1" applyAlignment="1">
      <alignment horizontal="center" vertical="center"/>
    </xf>
    <xf numFmtId="0" fontId="42" fillId="43" borderId="10" xfId="0" applyFont="1" applyFill="1" applyBorder="1" applyAlignment="1">
      <alignment horizontal="center" vertical="center" wrapText="1"/>
    </xf>
    <xf numFmtId="4" fontId="42" fillId="43" borderId="10" xfId="0" applyNumberFormat="1" applyFont="1" applyFill="1" applyBorder="1" applyAlignment="1">
      <alignment horizontal="center" vertical="center"/>
    </xf>
    <xf numFmtId="0" fontId="69" fillId="43" borderId="10" xfId="0" applyFont="1" applyFill="1" applyBorder="1" applyAlignment="1">
      <alignment horizontal="center" vertical="center"/>
    </xf>
    <xf numFmtId="0" fontId="42" fillId="43" borderId="10" xfId="0" applyNumberFormat="1" applyFont="1" applyFill="1" applyBorder="1" applyAlignment="1">
      <alignment horizontal="center" vertical="center" wrapText="1"/>
    </xf>
    <xf numFmtId="1" fontId="42" fillId="43" borderId="10" xfId="0" applyNumberFormat="1" applyFont="1" applyFill="1" applyBorder="1" applyAlignment="1">
      <alignment horizontal="center" vertical="center"/>
    </xf>
    <xf numFmtId="0" fontId="66" fillId="43" borderId="10" xfId="0" applyFont="1" applyFill="1" applyBorder="1" applyAlignment="1">
      <alignment horizontal="left" vertical="top" wrapText="1"/>
    </xf>
    <xf numFmtId="1" fontId="53" fillId="43" borderId="10" xfId="0" applyNumberFormat="1" applyFont="1" applyFill="1" applyBorder="1" applyAlignment="1">
      <alignment/>
    </xf>
    <xf numFmtId="0" fontId="54" fillId="43" borderId="10" xfId="0" applyFont="1" applyFill="1" applyBorder="1" applyAlignment="1">
      <alignment/>
    </xf>
    <xf numFmtId="49" fontId="53" fillId="43" borderId="10" xfId="0" applyNumberFormat="1" applyFont="1" applyFill="1" applyBorder="1" applyAlignment="1">
      <alignment/>
    </xf>
    <xf numFmtId="0" fontId="45" fillId="43" borderId="16" xfId="0" applyFont="1" applyFill="1" applyBorder="1" applyAlignment="1">
      <alignment/>
    </xf>
    <xf numFmtId="0" fontId="53" fillId="43" borderId="16" xfId="0" applyFont="1" applyFill="1" applyBorder="1" applyAlignment="1">
      <alignment/>
    </xf>
    <xf numFmtId="1" fontId="53" fillId="43" borderId="0" xfId="0" applyNumberFormat="1" applyFont="1" applyFill="1" applyBorder="1" applyAlignment="1">
      <alignment/>
    </xf>
    <xf numFmtId="0" fontId="40" fillId="43" borderId="0" xfId="0" applyFont="1" applyFill="1" applyBorder="1" applyAlignment="1">
      <alignment/>
    </xf>
    <xf numFmtId="4" fontId="40" fillId="43" borderId="0" xfId="0" applyNumberFormat="1" applyFont="1" applyFill="1" applyBorder="1" applyAlignment="1">
      <alignment/>
    </xf>
    <xf numFmtId="0" fontId="45" fillId="43" borderId="0" xfId="0" applyFont="1" applyFill="1" applyBorder="1" applyAlignment="1">
      <alignment/>
    </xf>
    <xf numFmtId="0" fontId="45" fillId="43" borderId="0" xfId="0" applyFont="1" applyFill="1" applyBorder="1" applyAlignment="1">
      <alignment wrapText="1"/>
    </xf>
    <xf numFmtId="0" fontId="45" fillId="43" borderId="17" xfId="0" applyFont="1" applyFill="1" applyBorder="1" applyAlignment="1">
      <alignment/>
    </xf>
    <xf numFmtId="0" fontId="53" fillId="43" borderId="14" xfId="0" applyFont="1" applyFill="1" applyBorder="1" applyAlignment="1">
      <alignment/>
    </xf>
    <xf numFmtId="0" fontId="57" fillId="43" borderId="0" xfId="0" applyFont="1" applyFill="1" applyBorder="1" applyAlignment="1">
      <alignment/>
    </xf>
    <xf numFmtId="0" fontId="40" fillId="43" borderId="0" xfId="0" applyFont="1" applyFill="1" applyBorder="1" applyAlignment="1">
      <alignment/>
    </xf>
    <xf numFmtId="0" fontId="45" fillId="43" borderId="12" xfId="0" applyFont="1" applyFill="1" applyBorder="1" applyAlignment="1">
      <alignment/>
    </xf>
    <xf numFmtId="0" fontId="53" fillId="43" borderId="0" xfId="0" applyFont="1" applyFill="1" applyBorder="1" applyAlignment="1">
      <alignment/>
    </xf>
    <xf numFmtId="2" fontId="53" fillId="43" borderId="0" xfId="0" applyNumberFormat="1" applyFont="1" applyFill="1" applyBorder="1" applyAlignment="1">
      <alignment/>
    </xf>
    <xf numFmtId="4" fontId="53" fillId="43" borderId="0" xfId="0" applyNumberFormat="1" applyFont="1" applyFill="1" applyBorder="1" applyAlignment="1">
      <alignment/>
    </xf>
    <xf numFmtId="0" fontId="45" fillId="43" borderId="18" xfId="0" applyFont="1" applyFill="1" applyBorder="1" applyAlignment="1">
      <alignment/>
    </xf>
    <xf numFmtId="14" fontId="53" fillId="43" borderId="0" xfId="0" applyNumberFormat="1" applyFont="1" applyFill="1" applyBorder="1" applyAlignment="1">
      <alignment/>
    </xf>
    <xf numFmtId="0" fontId="64" fillId="43" borderId="0" xfId="0" applyFont="1" applyFill="1" applyBorder="1" applyAlignment="1">
      <alignment/>
    </xf>
    <xf numFmtId="0" fontId="46" fillId="43" borderId="0" xfId="0" applyFont="1" applyFill="1" applyBorder="1" applyAlignment="1">
      <alignment/>
    </xf>
    <xf numFmtId="4" fontId="46" fillId="43" borderId="0" xfId="0" applyNumberFormat="1" applyFont="1" applyFill="1" applyBorder="1" applyAlignment="1">
      <alignment/>
    </xf>
    <xf numFmtId="1" fontId="54" fillId="43" borderId="0" xfId="0" applyNumberFormat="1" applyFont="1" applyFill="1" applyBorder="1" applyAlignment="1">
      <alignment/>
    </xf>
    <xf numFmtId="0" fontId="54" fillId="43" borderId="0" xfId="0" applyFont="1" applyFill="1" applyBorder="1" applyAlignment="1">
      <alignment/>
    </xf>
    <xf numFmtId="0" fontId="53" fillId="43" borderId="0" xfId="0" applyFont="1" applyFill="1" applyBorder="1" applyAlignment="1">
      <alignment wrapText="1"/>
    </xf>
    <xf numFmtId="0" fontId="53" fillId="43" borderId="17" xfId="0" applyFont="1" applyFill="1" applyBorder="1" applyAlignment="1">
      <alignment/>
    </xf>
    <xf numFmtId="0" fontId="53" fillId="43" borderId="14" xfId="0" applyFont="1" applyFill="1" applyBorder="1" applyAlignment="1">
      <alignment wrapText="1"/>
    </xf>
    <xf numFmtId="0" fontId="53" fillId="43" borderId="12" xfId="0" applyFont="1" applyFill="1" applyBorder="1" applyAlignment="1">
      <alignment/>
    </xf>
    <xf numFmtId="4" fontId="53" fillId="43" borderId="10" xfId="0" applyNumberFormat="1" applyFont="1" applyFill="1" applyBorder="1" applyAlignment="1">
      <alignment/>
    </xf>
    <xf numFmtId="0" fontId="0" fillId="43" borderId="0" xfId="0" applyFont="1" applyFill="1" applyAlignment="1">
      <alignment/>
    </xf>
    <xf numFmtId="0" fontId="28" fillId="43" borderId="0" xfId="0" applyFont="1" applyFill="1" applyAlignment="1">
      <alignment/>
    </xf>
    <xf numFmtId="4" fontId="28" fillId="43" borderId="0" xfId="0" applyNumberFormat="1" applyFont="1" applyFill="1" applyAlignment="1">
      <alignment/>
    </xf>
    <xf numFmtId="0" fontId="25" fillId="43" borderId="10" xfId="0" applyFont="1" applyFill="1" applyBorder="1" applyAlignment="1">
      <alignment horizontal="center" wrapText="1"/>
    </xf>
    <xf numFmtId="0" fontId="28" fillId="43" borderId="0" xfId="0" applyFont="1" applyFill="1" applyAlignment="1">
      <alignment wrapText="1"/>
    </xf>
    <xf numFmtId="0" fontId="25" fillId="43" borderId="10" xfId="0" applyFont="1" applyFill="1" applyBorder="1" applyAlignment="1">
      <alignment/>
    </xf>
    <xf numFmtId="0" fontId="26" fillId="43" borderId="0" xfId="0" applyFont="1" applyFill="1" applyAlignment="1">
      <alignment/>
    </xf>
    <xf numFmtId="0" fontId="21" fillId="45" borderId="0" xfId="0" applyFont="1" applyFill="1" applyAlignment="1">
      <alignment/>
    </xf>
    <xf numFmtId="0" fontId="21" fillId="0" borderId="0" xfId="0" applyFont="1" applyFill="1" applyAlignment="1">
      <alignment wrapText="1" shrinkToFit="1"/>
    </xf>
    <xf numFmtId="0" fontId="61" fillId="43" borderId="16" xfId="0" applyFont="1" applyFill="1" applyBorder="1" applyAlignment="1">
      <alignment wrapText="1"/>
    </xf>
    <xf numFmtId="4" fontId="76" fillId="0" borderId="1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wrapText="1"/>
    </xf>
    <xf numFmtId="0" fontId="78" fillId="0" borderId="10" xfId="0" applyFont="1" applyFill="1" applyBorder="1" applyAlignment="1">
      <alignment/>
    </xf>
    <xf numFmtId="0" fontId="75" fillId="0" borderId="0" xfId="0" applyFont="1" applyFill="1" applyAlignment="1">
      <alignment/>
    </xf>
    <xf numFmtId="0" fontId="75" fillId="40" borderId="0" xfId="0" applyFont="1" applyFill="1" applyAlignment="1">
      <alignment/>
    </xf>
    <xf numFmtId="49" fontId="53" fillId="45" borderId="10" xfId="0" applyNumberFormat="1" applyFont="1" applyFill="1" applyBorder="1" applyAlignment="1">
      <alignment horizontal="center" vertical="center"/>
    </xf>
    <xf numFmtId="49" fontId="42" fillId="45" borderId="13" xfId="0" applyNumberFormat="1" applyFont="1" applyFill="1" applyBorder="1" applyAlignment="1">
      <alignment horizontal="center" vertical="center"/>
    </xf>
    <xf numFmtId="49" fontId="43" fillId="45" borderId="13" xfId="0" applyNumberFormat="1" applyFont="1" applyFill="1" applyBorder="1" applyAlignment="1">
      <alignment horizontal="center" vertical="center"/>
    </xf>
    <xf numFmtId="49" fontId="56" fillId="45" borderId="10" xfId="0" applyNumberFormat="1" applyFont="1" applyFill="1" applyBorder="1" applyAlignment="1">
      <alignment horizontal="center" vertical="center"/>
    </xf>
    <xf numFmtId="49" fontId="42" fillId="45" borderId="10" xfId="0" applyNumberFormat="1" applyFont="1" applyFill="1" applyBorder="1" applyAlignment="1">
      <alignment horizontal="center" vertical="center"/>
    </xf>
    <xf numFmtId="49" fontId="60" fillId="45" borderId="10" xfId="0" applyNumberFormat="1" applyFont="1" applyFill="1" applyBorder="1" applyAlignment="1">
      <alignment horizontal="center" vertical="center"/>
    </xf>
    <xf numFmtId="0" fontId="56" fillId="45" borderId="10" xfId="0" applyFont="1" applyFill="1" applyBorder="1" applyAlignment="1">
      <alignment horizontal="center" vertical="center"/>
    </xf>
    <xf numFmtId="49" fontId="71" fillId="45" borderId="10" xfId="0" applyNumberFormat="1" applyFont="1" applyFill="1" applyBorder="1" applyAlignment="1">
      <alignment horizontal="center" vertical="center"/>
    </xf>
    <xf numFmtId="0" fontId="56" fillId="43" borderId="16" xfId="0" applyFont="1" applyFill="1" applyBorder="1" applyAlignment="1">
      <alignment horizontal="center" vertical="center"/>
    </xf>
    <xf numFmtId="0" fontId="53" fillId="43" borderId="19" xfId="0" applyFont="1" applyFill="1" applyBorder="1" applyAlignment="1">
      <alignment/>
    </xf>
    <xf numFmtId="0" fontId="21" fillId="0" borderId="0" xfId="0" applyFont="1" applyFill="1" applyAlignment="1">
      <alignment horizontal="center" vertical="center"/>
    </xf>
    <xf numFmtId="2" fontId="21" fillId="0" borderId="0" xfId="0" applyNumberFormat="1" applyFont="1" applyFill="1" applyAlignment="1">
      <alignment horizontal="left" indent="3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wrapText="1"/>
    </xf>
    <xf numFmtId="1" fontId="84" fillId="43" borderId="10" xfId="0" applyNumberFormat="1" applyFont="1" applyFill="1" applyBorder="1" applyAlignment="1">
      <alignment horizontal="center" vertical="center" wrapText="1"/>
    </xf>
    <xf numFmtId="0" fontId="85" fillId="43" borderId="16" xfId="0" applyFont="1" applyFill="1" applyBorder="1" applyAlignment="1">
      <alignment horizontal="center" vertical="center"/>
    </xf>
    <xf numFmtId="0" fontId="85" fillId="0" borderId="10" xfId="0" applyNumberFormat="1" applyFont="1" applyFill="1" applyBorder="1" applyAlignment="1">
      <alignment horizontal="center" vertical="center" wrapText="1"/>
    </xf>
    <xf numFmtId="0" fontId="86" fillId="0" borderId="10" xfId="0" applyNumberFormat="1" applyFont="1" applyFill="1" applyBorder="1" applyAlignment="1">
      <alignment horizontal="center" vertical="center" wrapText="1"/>
    </xf>
    <xf numFmtId="0" fontId="87" fillId="43" borderId="10" xfId="0" applyFont="1" applyFill="1" applyBorder="1" applyAlignment="1">
      <alignment horizontal="center" vertical="center" wrapText="1"/>
    </xf>
    <xf numFmtId="4" fontId="86" fillId="0" borderId="10" xfId="0" applyNumberFormat="1" applyFont="1" applyFill="1" applyBorder="1" applyAlignment="1">
      <alignment horizontal="center" vertical="center"/>
    </xf>
    <xf numFmtId="4" fontId="86" fillId="46" borderId="10" xfId="0" applyNumberFormat="1" applyFont="1" applyFill="1" applyBorder="1" applyAlignment="1">
      <alignment horizontal="center" vertical="center"/>
    </xf>
    <xf numFmtId="0" fontId="86" fillId="43" borderId="10" xfId="0" applyFont="1" applyFill="1" applyBorder="1" applyAlignment="1">
      <alignment horizontal="center" vertical="center"/>
    </xf>
    <xf numFmtId="0" fontId="85" fillId="47" borderId="20" xfId="0" applyFont="1" applyFill="1" applyBorder="1" applyAlignment="1" quotePrefix="1">
      <alignment horizontal="center" vertical="center"/>
    </xf>
    <xf numFmtId="0" fontId="85" fillId="43" borderId="0" xfId="0" applyFont="1" applyFill="1" applyBorder="1" applyAlignment="1">
      <alignment horizontal="center" vertical="center" wrapText="1"/>
    </xf>
    <xf numFmtId="0" fontId="88" fillId="43" borderId="10" xfId="0" applyFont="1" applyFill="1" applyBorder="1" applyAlignment="1">
      <alignment horizontal="left" vertical="top" wrapText="1"/>
    </xf>
    <xf numFmtId="0" fontId="85" fillId="0" borderId="10" xfId="0" applyFont="1" applyFill="1" applyBorder="1" applyAlignment="1">
      <alignment horizontal="center" vertical="center" wrapText="1"/>
    </xf>
    <xf numFmtId="0" fontId="89" fillId="43" borderId="16" xfId="0" applyFont="1" applyFill="1" applyBorder="1" applyAlignment="1">
      <alignment/>
    </xf>
    <xf numFmtId="0" fontId="85" fillId="0" borderId="10" xfId="0" applyFont="1" applyFill="1" applyBorder="1" applyAlignment="1">
      <alignment horizontal="center" vertical="center"/>
    </xf>
    <xf numFmtId="1" fontId="85" fillId="0" borderId="10" xfId="0" applyNumberFormat="1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49" fontId="86" fillId="47" borderId="13" xfId="0" applyNumberFormat="1" applyFont="1" applyFill="1" applyBorder="1" applyAlignment="1">
      <alignment horizontal="center" vertical="center"/>
    </xf>
    <xf numFmtId="0" fontId="85" fillId="12" borderId="10" xfId="0" applyFont="1" applyFill="1" applyBorder="1" applyAlignment="1">
      <alignment horizontal="center" vertical="center"/>
    </xf>
    <xf numFmtId="0" fontId="86" fillId="12" borderId="10" xfId="0" applyNumberFormat="1" applyFont="1" applyFill="1" applyBorder="1" applyAlignment="1">
      <alignment horizontal="center" vertical="center" wrapText="1"/>
    </xf>
    <xf numFmtId="1" fontId="85" fillId="12" borderId="10" xfId="0" applyNumberFormat="1" applyFont="1" applyFill="1" applyBorder="1" applyAlignment="1">
      <alignment horizontal="center" vertical="center"/>
    </xf>
    <xf numFmtId="4" fontId="86" fillId="12" borderId="10" xfId="0" applyNumberFormat="1" applyFont="1" applyFill="1" applyBorder="1" applyAlignment="1">
      <alignment horizontal="center" vertical="center"/>
    </xf>
    <xf numFmtId="0" fontId="85" fillId="12" borderId="10" xfId="0" applyFont="1" applyFill="1" applyBorder="1" applyAlignment="1">
      <alignment horizontal="center" vertical="center" wrapText="1"/>
    </xf>
    <xf numFmtId="1" fontId="88" fillId="47" borderId="13" xfId="0" applyNumberFormat="1" applyFont="1" applyFill="1" applyBorder="1" applyAlignment="1">
      <alignment horizontal="center" vertical="center"/>
    </xf>
    <xf numFmtId="0" fontId="85" fillId="48" borderId="10" xfId="0" applyFont="1" applyFill="1" applyBorder="1" applyAlignment="1">
      <alignment horizontal="center" vertical="center"/>
    </xf>
    <xf numFmtId="0" fontId="86" fillId="48" borderId="10" xfId="0" applyNumberFormat="1" applyFont="1" applyFill="1" applyBorder="1" applyAlignment="1">
      <alignment horizontal="center" vertical="center" wrapText="1"/>
    </xf>
    <xf numFmtId="1" fontId="85" fillId="48" borderId="10" xfId="0" applyNumberFormat="1" applyFont="1" applyFill="1" applyBorder="1" applyAlignment="1">
      <alignment horizontal="center" vertical="center"/>
    </xf>
    <xf numFmtId="4" fontId="86" fillId="48" borderId="10" xfId="0" applyNumberFormat="1" applyFont="1" applyFill="1" applyBorder="1" applyAlignment="1">
      <alignment horizontal="center" vertical="center"/>
    </xf>
    <xf numFmtId="0" fontId="85" fillId="48" borderId="10" xfId="0" applyFont="1" applyFill="1" applyBorder="1" applyAlignment="1">
      <alignment horizontal="center" vertical="center" wrapText="1"/>
    </xf>
    <xf numFmtId="1" fontId="88" fillId="47" borderId="13" xfId="0" applyNumberFormat="1" applyFont="1" applyFill="1" applyBorder="1" applyAlignment="1">
      <alignment horizontal="center" vertical="center" wrapText="1"/>
    </xf>
    <xf numFmtId="0" fontId="88" fillId="43" borderId="16" xfId="0" applyFont="1" applyFill="1" applyBorder="1" applyAlignment="1">
      <alignment/>
    </xf>
    <xf numFmtId="1" fontId="88" fillId="47" borderId="10" xfId="0" applyNumberFormat="1" applyFont="1" applyFill="1" applyBorder="1" applyAlignment="1">
      <alignment horizontal="center" vertical="center" wrapText="1"/>
    </xf>
    <xf numFmtId="0" fontId="22" fillId="43" borderId="10" xfId="0" applyFont="1" applyFill="1" applyBorder="1" applyAlignment="1">
      <alignment horizontal="center" vertical="center"/>
    </xf>
    <xf numFmtId="0" fontId="21" fillId="25" borderId="0" xfId="0" applyFont="1" applyFill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14" fontId="2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1" fontId="22" fillId="0" borderId="15" xfId="0" applyNumberFormat="1" applyFont="1" applyFill="1" applyBorder="1" applyAlignment="1">
      <alignment horizontal="left" vertical="top" wrapText="1"/>
    </xf>
    <xf numFmtId="1" fontId="22" fillId="0" borderId="0" xfId="0" applyNumberFormat="1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4" fillId="0" borderId="15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27" fillId="0" borderId="21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/>
    </xf>
    <xf numFmtId="0" fontId="25" fillId="43" borderId="10" xfId="0" applyFont="1" applyFill="1" applyBorder="1" applyAlignment="1">
      <alignment horizontal="center"/>
    </xf>
    <xf numFmtId="0" fontId="38" fillId="43" borderId="0" xfId="0" applyFont="1" applyFill="1" applyBorder="1" applyAlignment="1">
      <alignment horizontal="center" vertical="center"/>
    </xf>
    <xf numFmtId="0" fontId="38" fillId="43" borderId="21" xfId="0" applyFont="1" applyFill="1" applyBorder="1" applyAlignment="1">
      <alignment horizontal="center" vertical="center" wrapText="1"/>
    </xf>
    <xf numFmtId="0" fontId="46" fillId="43" borderId="0" xfId="0" applyFont="1" applyFill="1" applyBorder="1" applyAlignment="1">
      <alignment horizontal="center" wrapText="1"/>
    </xf>
    <xf numFmtId="0" fontId="46" fillId="43" borderId="0" xfId="0" applyFont="1" applyFill="1" applyBorder="1" applyAlignment="1">
      <alignment horizontal="center"/>
    </xf>
    <xf numFmtId="0" fontId="65" fillId="43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/>
    </xf>
    <xf numFmtId="0" fontId="76" fillId="0" borderId="10" xfId="0" applyFont="1" applyFill="1" applyBorder="1" applyAlignment="1">
      <alignment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0" fontId="43" fillId="0" borderId="10" xfId="0" applyFont="1" applyFill="1" applyBorder="1" applyAlignment="1" quotePrefix="1">
      <alignment horizontal="center" vertical="center"/>
    </xf>
    <xf numFmtId="0" fontId="40" fillId="0" borderId="12" xfId="0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left" indent="2"/>
    </xf>
    <xf numFmtId="0" fontId="22" fillId="0" borderId="13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49" fontId="37" fillId="0" borderId="13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37" fillId="0" borderId="10" xfId="0" applyFont="1" applyFill="1" applyBorder="1" applyAlignment="1">
      <alignment horizontal="left" wrapText="1"/>
    </xf>
    <xf numFmtId="49" fontId="37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right"/>
    </xf>
    <xf numFmtId="14" fontId="28" fillId="0" borderId="10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/>
    </xf>
    <xf numFmtId="49" fontId="28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Alignment="1">
      <alignment/>
    </xf>
    <xf numFmtId="49" fontId="28" fillId="0" borderId="16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73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/>
    </xf>
    <xf numFmtId="1" fontId="54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wrapText="1"/>
    </xf>
    <xf numFmtId="0" fontId="57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vertical="top" wrapText="1"/>
    </xf>
    <xf numFmtId="0" fontId="56" fillId="0" borderId="10" xfId="0" applyFont="1" applyFill="1" applyBorder="1" applyAlignment="1">
      <alignment/>
    </xf>
    <xf numFmtId="0" fontId="65" fillId="0" borderId="10" xfId="0" applyFont="1" applyFill="1" applyBorder="1" applyAlignment="1">
      <alignment wrapText="1"/>
    </xf>
    <xf numFmtId="0" fontId="63" fillId="0" borderId="10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vertical="top" wrapText="1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/>
    </xf>
    <xf numFmtId="49" fontId="61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 wrapText="1"/>
    </xf>
    <xf numFmtId="0" fontId="66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/>
    </xf>
    <xf numFmtId="0" fontId="60" fillId="0" borderId="10" xfId="0" applyFont="1" applyFill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0" fontId="71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4" fontId="71" fillId="0" borderId="10" xfId="0" applyNumberFormat="1" applyFont="1" applyFill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65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1" fontId="53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left" vertical="top" wrapText="1"/>
    </xf>
    <xf numFmtId="195" fontId="53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14" fontId="56" fillId="0" borderId="10" xfId="0" applyNumberFormat="1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0" fontId="56" fillId="0" borderId="10" xfId="0" applyFont="1" applyFill="1" applyBorder="1" applyAlignment="1">
      <alignment wrapText="1"/>
    </xf>
    <xf numFmtId="4" fontId="54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/>
    </xf>
    <xf numFmtId="14" fontId="68" fillId="0" borderId="10" xfId="0" applyNumberFormat="1" applyFont="1" applyFill="1" applyBorder="1" applyAlignment="1">
      <alignment horizontal="center" vertical="center"/>
    </xf>
    <xf numFmtId="4" fontId="68" fillId="0" borderId="10" xfId="0" applyNumberFormat="1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3" fillId="0" borderId="13" xfId="0" applyNumberFormat="1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wrapText="1"/>
    </xf>
    <xf numFmtId="0" fontId="22" fillId="0" borderId="16" xfId="0" applyFont="1" applyFill="1" applyBorder="1" applyAlignment="1">
      <alignment horizontal="center" vertical="center"/>
    </xf>
    <xf numFmtId="49" fontId="43" fillId="0" borderId="20" xfId="0" applyNumberFormat="1" applyFont="1" applyFill="1" applyBorder="1" applyAlignment="1">
      <alignment horizontal="center" vertical="center"/>
    </xf>
    <xf numFmtId="0" fontId="85" fillId="0" borderId="16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left" vertical="top" wrapText="1"/>
    </xf>
    <xf numFmtId="0" fontId="89" fillId="0" borderId="16" xfId="0" applyFont="1" applyFill="1" applyBorder="1" applyAlignment="1">
      <alignment/>
    </xf>
    <xf numFmtId="0" fontId="88" fillId="0" borderId="16" xfId="0" applyFont="1" applyFill="1" applyBorder="1" applyAlignment="1">
      <alignment/>
    </xf>
    <xf numFmtId="0" fontId="89" fillId="0" borderId="10" xfId="0" applyFont="1" applyFill="1" applyBorder="1" applyAlignment="1">
      <alignment/>
    </xf>
    <xf numFmtId="1" fontId="53" fillId="0" borderId="10" xfId="0" applyNumberFormat="1" applyFont="1" applyFill="1" applyBorder="1" applyAlignment="1">
      <alignment/>
    </xf>
    <xf numFmtId="0" fontId="56" fillId="0" borderId="16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49" fontId="53" fillId="0" borderId="10" xfId="0" applyNumberFormat="1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1" fontId="53" fillId="0" borderId="0" xfId="0" applyNumberFormat="1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0" fontId="53" fillId="0" borderId="14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2" fontId="53" fillId="0" borderId="0" xfId="0" applyNumberFormat="1" applyFont="1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14" fontId="53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1" fontId="54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3" fillId="0" borderId="0" xfId="0" applyFont="1" applyFill="1" applyBorder="1" applyAlignment="1">
      <alignment wrapText="1"/>
    </xf>
    <xf numFmtId="0" fontId="53" fillId="0" borderId="17" xfId="0" applyFont="1" applyFill="1" applyBorder="1" applyAlignment="1">
      <alignment/>
    </xf>
    <xf numFmtId="0" fontId="53" fillId="0" borderId="14" xfId="0" applyFont="1" applyFill="1" applyBorder="1" applyAlignment="1">
      <alignment wrapText="1"/>
    </xf>
    <xf numFmtId="0" fontId="53" fillId="0" borderId="12" xfId="0" applyFont="1" applyFill="1" applyBorder="1" applyAlignment="1">
      <alignment/>
    </xf>
    <xf numFmtId="4" fontId="53" fillId="0" borderId="10" xfId="0" applyNumberFormat="1" applyFont="1" applyFill="1" applyBorder="1" applyAlignment="1">
      <alignment/>
    </xf>
    <xf numFmtId="0" fontId="53" fillId="0" borderId="18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53" fillId="0" borderId="23" xfId="0" applyFont="1" applyFill="1" applyBorder="1" applyAlignment="1">
      <alignment/>
    </xf>
    <xf numFmtId="0" fontId="56" fillId="0" borderId="19" xfId="0" applyFont="1" applyFill="1" applyBorder="1" applyAlignment="1">
      <alignment horizontal="center" vertical="center"/>
    </xf>
    <xf numFmtId="4" fontId="54" fillId="0" borderId="0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%20&#1082;&#1074;%202013%20&#1052;&#1059;&#1055;%20&#1052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2%20&#1050;&#1040;&#1047;&#1053;&#10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3%20&#1050;&#1040;&#1047;&#1053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министрация"/>
      <sheetName val="МКУ ЦБ"/>
      <sheetName val="МБУ Спорт"/>
      <sheetName val="МКУ ОДА"/>
      <sheetName val="МБУК Библиотеки"/>
      <sheetName val="МБУ Культура"/>
      <sheetName val="МУП ЖКХ"/>
      <sheetName val="водопровод"/>
      <sheetName val="МУП Динские теплосети 2006г."/>
      <sheetName val="МУП Динские теплосети 2008г"/>
    </sheetNames>
    <sheetDataSet>
      <sheetData sheetId="2">
        <row r="19">
          <cell r="G19">
            <v>2964.02</v>
          </cell>
          <cell r="H19">
            <v>0</v>
          </cell>
        </row>
      </sheetData>
      <sheetData sheetId="3">
        <row r="30">
          <cell r="G30">
            <v>1452100.61</v>
          </cell>
          <cell r="H30">
            <v>802138.5700000001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2_1кв."/>
      <sheetName val="2012_2кв."/>
      <sheetName val="2012_4кв."/>
      <sheetName val="2013_1кв. "/>
    </sheetNames>
    <sheetDataSet>
      <sheetData sheetId="2">
        <row r="33">
          <cell r="G33">
            <v>38532.32</v>
          </cell>
          <cell r="H33">
            <v>0</v>
          </cell>
        </row>
        <row r="34">
          <cell r="G34">
            <v>56709.84</v>
          </cell>
          <cell r="H34">
            <v>36198.39</v>
          </cell>
        </row>
        <row r="35">
          <cell r="G35">
            <v>229170.26</v>
          </cell>
          <cell r="H35">
            <v>171642.69</v>
          </cell>
        </row>
        <row r="36">
          <cell r="G36">
            <v>34794.28</v>
          </cell>
          <cell r="H36">
            <v>0</v>
          </cell>
        </row>
        <row r="37">
          <cell r="G37">
            <v>20748.17</v>
          </cell>
          <cell r="H37">
            <v>0</v>
          </cell>
        </row>
        <row r="38">
          <cell r="G38">
            <v>35443.65</v>
          </cell>
          <cell r="H38">
            <v>0</v>
          </cell>
        </row>
        <row r="39">
          <cell r="G39">
            <v>6958.85</v>
          </cell>
          <cell r="H39">
            <v>0</v>
          </cell>
        </row>
        <row r="40">
          <cell r="G40">
            <v>631306.26</v>
          </cell>
          <cell r="H40">
            <v>449620.22</v>
          </cell>
        </row>
        <row r="41">
          <cell r="G41">
            <v>331079.71</v>
          </cell>
          <cell r="H41">
            <v>229303.85000000003</v>
          </cell>
        </row>
        <row r="42">
          <cell r="G42">
            <v>119620.16</v>
          </cell>
          <cell r="H42">
            <v>87193.45000000001</v>
          </cell>
        </row>
        <row r="43">
          <cell r="G43">
            <v>23712.19</v>
          </cell>
          <cell r="H43">
            <v>0</v>
          </cell>
        </row>
        <row r="44">
          <cell r="G44">
            <v>49621.11</v>
          </cell>
          <cell r="H44">
            <v>31673.55</v>
          </cell>
        </row>
        <row r="45">
          <cell r="G45">
            <v>10988</v>
          </cell>
          <cell r="H45">
            <v>0</v>
          </cell>
        </row>
        <row r="46">
          <cell r="G46">
            <v>10988</v>
          </cell>
          <cell r="H46">
            <v>0</v>
          </cell>
        </row>
        <row r="47">
          <cell r="G47">
            <v>10986.83</v>
          </cell>
          <cell r="H4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2_1кв."/>
      <sheetName val="2012_2кв."/>
      <sheetName val="2012_4кв."/>
      <sheetName val="2013_1кв. "/>
      <sheetName val="2013_2кв."/>
      <sheetName val="2013_3кв"/>
    </sheetNames>
    <sheetDataSet>
      <sheetData sheetId="5">
        <row r="111">
          <cell r="G111">
            <v>9453000</v>
          </cell>
          <cell r="H111">
            <v>6932200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view="pageBreakPreview" zoomScale="70" zoomScaleNormal="80" zoomScaleSheetLayoutView="70" zoomScalePageLayoutView="0" workbookViewId="0" topLeftCell="A1">
      <pane ySplit="11" topLeftCell="A21" activePane="bottomLeft" state="frozen"/>
      <selection pane="topLeft" activeCell="A1" sqref="A1"/>
      <selection pane="bottomLeft" activeCell="D21" sqref="D21"/>
    </sheetView>
  </sheetViews>
  <sheetFormatPr defaultColWidth="9.140625" defaultRowHeight="12.75"/>
  <cols>
    <col min="1" max="1" width="4.28125" style="152" customWidth="1"/>
    <col min="2" max="2" width="12.7109375" style="152" customWidth="1"/>
    <col min="3" max="3" width="24.7109375" style="152" customWidth="1"/>
    <col min="4" max="4" width="26.57421875" style="152" customWidth="1"/>
    <col min="5" max="5" width="10.8515625" style="152" bestFit="1" customWidth="1"/>
    <col min="6" max="6" width="11.7109375" style="153" customWidth="1"/>
    <col min="7" max="7" width="12.00390625" style="154" customWidth="1"/>
    <col min="8" max="8" width="12.7109375" style="153" customWidth="1"/>
    <col min="9" max="9" width="9.421875" style="152" bestFit="1" customWidth="1"/>
    <col min="10" max="10" width="9.421875" style="152" customWidth="1"/>
    <col min="11" max="11" width="18.7109375" style="152" customWidth="1"/>
    <col min="12" max="12" width="0.2890625" style="152" hidden="1" customWidth="1"/>
    <col min="13" max="13" width="17.140625" style="152" customWidth="1"/>
    <col min="14" max="14" width="11.8515625" style="152" customWidth="1"/>
    <col min="15" max="16384" width="9.140625" style="152" customWidth="1"/>
  </cols>
  <sheetData>
    <row r="1" spans="1:20" s="168" customFormat="1" ht="8.25" customHeight="1">
      <c r="A1" s="167"/>
      <c r="G1" s="171"/>
      <c r="H1" s="171"/>
      <c r="I1" s="172"/>
      <c r="J1" s="172"/>
      <c r="R1" s="169"/>
      <c r="S1" s="169"/>
      <c r="T1" s="169"/>
    </row>
    <row r="2" spans="1:20" s="168" customFormat="1" ht="18.75">
      <c r="A2" s="167"/>
      <c r="G2" s="171"/>
      <c r="H2" s="172" t="s">
        <v>803</v>
      </c>
      <c r="I2" s="172"/>
      <c r="J2" s="172"/>
      <c r="R2" s="169"/>
      <c r="S2" s="169"/>
      <c r="T2" s="169"/>
    </row>
    <row r="3" spans="1:20" s="168" customFormat="1" ht="12" customHeight="1">
      <c r="A3" s="167"/>
      <c r="G3" s="171"/>
      <c r="H3" s="172" t="s">
        <v>804</v>
      </c>
      <c r="I3" s="172"/>
      <c r="J3" s="172"/>
      <c r="R3" s="169"/>
      <c r="S3" s="169"/>
      <c r="T3" s="169"/>
    </row>
    <row r="4" spans="1:20" s="168" customFormat="1" ht="18.75">
      <c r="A4" s="167"/>
      <c r="G4" s="171"/>
      <c r="H4" s="172" t="s">
        <v>1168</v>
      </c>
      <c r="I4" s="172"/>
      <c r="J4" s="172"/>
      <c r="R4" s="169"/>
      <c r="S4" s="169"/>
      <c r="T4" s="169"/>
    </row>
    <row r="5" spans="1:20" s="168" customFormat="1" ht="9.75" customHeight="1">
      <c r="A5" s="167"/>
      <c r="G5" s="171"/>
      <c r="H5" s="172"/>
      <c r="I5" s="172"/>
      <c r="J5" s="172"/>
      <c r="R5" s="169"/>
      <c r="S5" s="169"/>
      <c r="T5" s="169"/>
    </row>
    <row r="6" spans="1:20" s="168" customFormat="1" ht="18.75">
      <c r="A6" s="167"/>
      <c r="G6" s="171"/>
      <c r="H6" s="167" t="s">
        <v>812</v>
      </c>
      <c r="R6" s="169"/>
      <c r="S6" s="169"/>
      <c r="T6" s="169"/>
    </row>
    <row r="7" spans="1:20" s="168" customFormat="1" ht="11.25" customHeight="1">
      <c r="A7" s="167"/>
      <c r="G7" s="171"/>
      <c r="H7" s="172"/>
      <c r="I7" s="172"/>
      <c r="J7" s="172"/>
      <c r="R7" s="169"/>
      <c r="S7" s="169"/>
      <c r="T7" s="169"/>
    </row>
    <row r="8" spans="1:20" s="168" customFormat="1" ht="12.75" customHeight="1">
      <c r="A8" s="167"/>
      <c r="G8" s="167"/>
      <c r="H8" s="167"/>
      <c r="R8" s="169"/>
      <c r="S8" s="169"/>
      <c r="T8" s="169"/>
    </row>
    <row r="9" spans="1:20" s="163" customFormat="1" ht="25.5">
      <c r="A9" s="374" t="s">
        <v>805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R9" s="164"/>
      <c r="S9" s="164"/>
      <c r="T9" s="164"/>
    </row>
    <row r="10" spans="1:20" s="166" customFormat="1" ht="32.25" customHeight="1">
      <c r="A10" s="375" t="s">
        <v>807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165"/>
      <c r="M10" s="379"/>
      <c r="N10" s="380"/>
      <c r="R10" s="170"/>
      <c r="S10" s="170"/>
      <c r="T10" s="170"/>
    </row>
    <row r="11" spans="1:14" s="3" customFormat="1" ht="54.75" customHeight="1">
      <c r="A11" s="1" t="s">
        <v>1139</v>
      </c>
      <c r="B11" s="1" t="s">
        <v>1140</v>
      </c>
      <c r="C11" s="1" t="s">
        <v>1141</v>
      </c>
      <c r="D11" s="1" t="s">
        <v>1142</v>
      </c>
      <c r="E11" s="1" t="s">
        <v>1143</v>
      </c>
      <c r="F11" s="2" t="s">
        <v>1144</v>
      </c>
      <c r="G11" s="146" t="s">
        <v>1145</v>
      </c>
      <c r="H11" s="2" t="s">
        <v>1467</v>
      </c>
      <c r="I11" s="1" t="s">
        <v>1146</v>
      </c>
      <c r="J11" s="1" t="s">
        <v>1147</v>
      </c>
      <c r="K11" s="1" t="s">
        <v>1148</v>
      </c>
      <c r="M11" s="379" t="s">
        <v>830</v>
      </c>
      <c r="N11" s="380"/>
    </row>
    <row r="12" spans="1:11" s="8" customFormat="1" ht="79.5" customHeight="1">
      <c r="A12" s="4">
        <v>6</v>
      </c>
      <c r="B12" s="4">
        <v>2330036256</v>
      </c>
      <c r="C12" s="5" t="s">
        <v>1149</v>
      </c>
      <c r="D12" s="5" t="s">
        <v>1150</v>
      </c>
      <c r="E12" s="6"/>
      <c r="F12" s="7"/>
      <c r="G12" s="7"/>
      <c r="H12" s="7"/>
      <c r="I12" s="6"/>
      <c r="J12" s="6"/>
      <c r="K12" s="6"/>
    </row>
    <row r="13" spans="1:11" s="8" customFormat="1" ht="54.75" customHeight="1">
      <c r="A13" s="9">
        <v>1</v>
      </c>
      <c r="B13" s="6"/>
      <c r="C13" s="24" t="s">
        <v>1151</v>
      </c>
      <c r="D13" s="24" t="s">
        <v>1152</v>
      </c>
      <c r="E13" s="103">
        <v>2008</v>
      </c>
      <c r="F13" s="31">
        <v>21500</v>
      </c>
      <c r="G13" s="31">
        <v>21500</v>
      </c>
      <c r="H13" s="31">
        <f aca="true" t="shared" si="0" ref="H13:H24">G13-F13</f>
        <v>0</v>
      </c>
      <c r="I13" s="103"/>
      <c r="J13" s="103"/>
      <c r="K13" s="150">
        <v>110104000000001</v>
      </c>
    </row>
    <row r="14" spans="1:11" s="8" customFormat="1" ht="54.75" customHeight="1">
      <c r="A14" s="9">
        <v>2</v>
      </c>
      <c r="B14" s="6"/>
      <c r="C14" s="24" t="s">
        <v>1153</v>
      </c>
      <c r="D14" s="24" t="s">
        <v>1152</v>
      </c>
      <c r="E14" s="46">
        <v>40850</v>
      </c>
      <c r="F14" s="31">
        <v>22300</v>
      </c>
      <c r="G14" s="31">
        <v>22300</v>
      </c>
      <c r="H14" s="31">
        <f t="shared" si="0"/>
        <v>0</v>
      </c>
      <c r="I14" s="103"/>
      <c r="J14" s="103"/>
      <c r="K14" s="150">
        <v>110134000000009</v>
      </c>
    </row>
    <row r="15" spans="1:11" s="8" customFormat="1" ht="55.5" customHeight="1">
      <c r="A15" s="9">
        <v>3</v>
      </c>
      <c r="B15" s="6"/>
      <c r="C15" s="24" t="s">
        <v>1154</v>
      </c>
      <c r="D15" s="24" t="s">
        <v>1152</v>
      </c>
      <c r="E15" s="103">
        <v>2008</v>
      </c>
      <c r="F15" s="31">
        <v>4500</v>
      </c>
      <c r="G15" s="31">
        <v>4500</v>
      </c>
      <c r="H15" s="31">
        <f t="shared" si="0"/>
        <v>0</v>
      </c>
      <c r="I15" s="103"/>
      <c r="J15" s="103"/>
      <c r="K15" s="150">
        <v>110104000000002</v>
      </c>
    </row>
    <row r="16" spans="1:14" s="48" customFormat="1" ht="206.25" customHeight="1">
      <c r="A16" s="9">
        <v>4</v>
      </c>
      <c r="B16" s="9"/>
      <c r="C16" s="5" t="s">
        <v>1155</v>
      </c>
      <c r="D16" s="5" t="s">
        <v>1152</v>
      </c>
      <c r="E16" s="4">
        <v>2008</v>
      </c>
      <c r="F16" s="54">
        <v>30000</v>
      </c>
      <c r="G16" s="54">
        <v>30000</v>
      </c>
      <c r="H16" s="54">
        <f t="shared" si="0"/>
        <v>0</v>
      </c>
      <c r="I16" s="4"/>
      <c r="J16" s="4"/>
      <c r="K16" s="151">
        <v>110104000000003</v>
      </c>
      <c r="L16" s="377" t="s">
        <v>745</v>
      </c>
      <c r="M16" s="378"/>
      <c r="N16" s="173" t="s">
        <v>1156</v>
      </c>
    </row>
    <row r="17" spans="1:11" s="8" customFormat="1" ht="55.5" customHeight="1">
      <c r="A17" s="9">
        <v>5</v>
      </c>
      <c r="B17" s="6"/>
      <c r="C17" s="24" t="s">
        <v>1157</v>
      </c>
      <c r="D17" s="24" t="s">
        <v>1152</v>
      </c>
      <c r="E17" s="46">
        <v>40819</v>
      </c>
      <c r="F17" s="31">
        <v>15000</v>
      </c>
      <c r="G17" s="31">
        <v>15000</v>
      </c>
      <c r="H17" s="31">
        <f t="shared" si="0"/>
        <v>0</v>
      </c>
      <c r="I17" s="103"/>
      <c r="J17" s="103"/>
      <c r="K17" s="150">
        <v>110134000000010</v>
      </c>
    </row>
    <row r="18" spans="1:11" s="8" customFormat="1" ht="54.75" customHeight="1">
      <c r="A18" s="9">
        <v>6</v>
      </c>
      <c r="B18" s="6"/>
      <c r="C18" s="24" t="s">
        <v>1158</v>
      </c>
      <c r="D18" s="24" t="s">
        <v>1152</v>
      </c>
      <c r="E18" s="46">
        <v>40120</v>
      </c>
      <c r="F18" s="31">
        <f>G18</f>
        <v>12990</v>
      </c>
      <c r="G18" s="31">
        <v>12990</v>
      </c>
      <c r="H18" s="31">
        <f t="shared" si="0"/>
        <v>0</v>
      </c>
      <c r="I18" s="6"/>
      <c r="J18" s="6"/>
      <c r="K18" s="150">
        <v>110104000000004</v>
      </c>
    </row>
    <row r="19" spans="1:11" s="8" customFormat="1" ht="54.75" customHeight="1">
      <c r="A19" s="9">
        <v>7</v>
      </c>
      <c r="B19" s="6"/>
      <c r="C19" s="24" t="s">
        <v>1160</v>
      </c>
      <c r="D19" s="24" t="s">
        <v>1152</v>
      </c>
      <c r="E19" s="46">
        <v>40725</v>
      </c>
      <c r="F19" s="31">
        <v>10750</v>
      </c>
      <c r="G19" s="31">
        <v>10750</v>
      </c>
      <c r="H19" s="31">
        <f t="shared" si="0"/>
        <v>0</v>
      </c>
      <c r="I19" s="6"/>
      <c r="J19" s="6"/>
      <c r="K19" s="150">
        <v>110134000000008</v>
      </c>
    </row>
    <row r="20" spans="1:11" s="8" customFormat="1" ht="54.75" customHeight="1">
      <c r="A20" s="9">
        <v>8</v>
      </c>
      <c r="B20" s="6"/>
      <c r="C20" s="24" t="s">
        <v>1161</v>
      </c>
      <c r="D20" s="24" t="s">
        <v>1152</v>
      </c>
      <c r="E20" s="46">
        <v>41263</v>
      </c>
      <c r="F20" s="31">
        <v>26990</v>
      </c>
      <c r="G20" s="31">
        <v>26990</v>
      </c>
      <c r="H20" s="31">
        <f t="shared" si="0"/>
        <v>0</v>
      </c>
      <c r="I20" s="6"/>
      <c r="J20" s="6"/>
      <c r="K20" s="150">
        <v>110134000000012</v>
      </c>
    </row>
    <row r="21" spans="1:11" s="8" customFormat="1" ht="54.75" customHeight="1">
      <c r="A21" s="9">
        <v>9</v>
      </c>
      <c r="B21" s="6"/>
      <c r="C21" s="24" t="s">
        <v>1162</v>
      </c>
      <c r="D21" s="24" t="s">
        <v>1152</v>
      </c>
      <c r="E21" s="46">
        <v>41263</v>
      </c>
      <c r="F21" s="31">
        <v>26340</v>
      </c>
      <c r="G21" s="31">
        <v>26340</v>
      </c>
      <c r="H21" s="31">
        <f t="shared" si="0"/>
        <v>0</v>
      </c>
      <c r="I21" s="6"/>
      <c r="J21" s="6"/>
      <c r="K21" s="150">
        <v>110134000000011</v>
      </c>
    </row>
    <row r="22" spans="1:11" s="8" customFormat="1" ht="54.75" customHeight="1">
      <c r="A22" s="9">
        <v>10</v>
      </c>
      <c r="B22" s="6"/>
      <c r="C22" s="24" t="s">
        <v>1163</v>
      </c>
      <c r="D22" s="24" t="s">
        <v>1152</v>
      </c>
      <c r="E22" s="46">
        <v>41267</v>
      </c>
      <c r="F22" s="31">
        <v>3581</v>
      </c>
      <c r="G22" s="31">
        <v>3581</v>
      </c>
      <c r="H22" s="31">
        <f t="shared" si="0"/>
        <v>0</v>
      </c>
      <c r="I22" s="6"/>
      <c r="J22" s="6"/>
      <c r="K22" s="150">
        <v>110134000000013</v>
      </c>
    </row>
    <row r="23" spans="1:11" s="8" customFormat="1" ht="54.75" customHeight="1">
      <c r="A23" s="9">
        <v>11</v>
      </c>
      <c r="B23" s="6"/>
      <c r="C23" s="24" t="s">
        <v>413</v>
      </c>
      <c r="D23" s="24" t="s">
        <v>1152</v>
      </c>
      <c r="E23" s="46">
        <v>41550</v>
      </c>
      <c r="F23" s="31">
        <v>16190</v>
      </c>
      <c r="G23" s="31">
        <v>16190</v>
      </c>
      <c r="H23" s="31">
        <f t="shared" si="0"/>
        <v>0</v>
      </c>
      <c r="I23" s="6"/>
      <c r="J23" s="6"/>
      <c r="K23" s="150">
        <v>110134000000021</v>
      </c>
    </row>
    <row r="24" spans="1:11" s="8" customFormat="1" ht="54.75" customHeight="1">
      <c r="A24" s="9">
        <v>12</v>
      </c>
      <c r="B24" s="6"/>
      <c r="C24" s="24" t="s">
        <v>414</v>
      </c>
      <c r="D24" s="24" t="s">
        <v>1152</v>
      </c>
      <c r="E24" s="46">
        <v>41627</v>
      </c>
      <c r="F24" s="31">
        <v>7485</v>
      </c>
      <c r="G24" s="31">
        <v>7485</v>
      </c>
      <c r="H24" s="31">
        <f t="shared" si="0"/>
        <v>0</v>
      </c>
      <c r="I24" s="6"/>
      <c r="J24" s="6"/>
      <c r="K24" s="150">
        <v>110134000000022</v>
      </c>
    </row>
    <row r="25" spans="1:11" s="3" customFormat="1" ht="12.75">
      <c r="A25" s="17"/>
      <c r="B25" s="17"/>
      <c r="C25" s="5" t="s">
        <v>1164</v>
      </c>
      <c r="D25" s="17"/>
      <c r="E25" s="17"/>
      <c r="F25" s="18">
        <f>SUM(F13:F24)</f>
        <v>197626</v>
      </c>
      <c r="G25" s="75">
        <f>SUM(G13:G24)</f>
        <v>197626</v>
      </c>
      <c r="H25" s="18">
        <f>SUM(H13:H18)</f>
        <v>0</v>
      </c>
      <c r="I25" s="17"/>
      <c r="J25" s="17"/>
      <c r="K25" s="17"/>
    </row>
    <row r="26" spans="6:8" s="20" customFormat="1" ht="18.75">
      <c r="F26" s="21"/>
      <c r="G26" s="76"/>
      <c r="H26" s="21"/>
    </row>
    <row r="27" spans="6:8" s="20" customFormat="1" ht="18.75">
      <c r="F27" s="21"/>
      <c r="G27" s="76"/>
      <c r="H27" s="21"/>
    </row>
    <row r="28" spans="6:8" s="20" customFormat="1" ht="18.75">
      <c r="F28" s="21"/>
      <c r="G28" s="76"/>
      <c r="H28" s="21"/>
    </row>
    <row r="29" spans="6:11" s="20" customFormat="1" ht="18.75">
      <c r="F29" s="21"/>
      <c r="G29" s="76"/>
      <c r="H29" s="89"/>
      <c r="J29" s="376"/>
      <c r="K29" s="376"/>
    </row>
    <row r="30" spans="6:11" s="20" customFormat="1" ht="18.75">
      <c r="F30" s="90"/>
      <c r="G30" s="59"/>
      <c r="J30" s="95"/>
      <c r="K30" s="90"/>
    </row>
    <row r="31" spans="6:11" s="20" customFormat="1" ht="18.75">
      <c r="F31" s="90"/>
      <c r="G31" s="59"/>
      <c r="K31" s="90"/>
    </row>
    <row r="32" spans="3:11" s="20" customFormat="1" ht="18.75">
      <c r="C32" s="372"/>
      <c r="F32" s="90"/>
      <c r="G32" s="59"/>
      <c r="K32" s="90"/>
    </row>
    <row r="33" s="20" customFormat="1" ht="18.75">
      <c r="G33" s="59"/>
    </row>
  </sheetData>
  <sheetProtection/>
  <mergeCells count="6">
    <mergeCell ref="A9:K9"/>
    <mergeCell ref="A10:K10"/>
    <mergeCell ref="J29:K29"/>
    <mergeCell ref="L16:M16"/>
    <mergeCell ref="M10:N10"/>
    <mergeCell ref="M11:N11"/>
  </mergeCells>
  <printOptions/>
  <pageMargins left="0" right="0" top="1.1811023622047245" bottom="0.3937007874015748" header="0.5118110236220472" footer="0.5118110236220472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8"/>
  <sheetViews>
    <sheetView zoomScaleSheetLayoutView="75" zoomScalePageLayoutView="0" workbookViewId="0" topLeftCell="A1">
      <pane ySplit="1" topLeftCell="A224" activePane="bottomLeft" state="frozen"/>
      <selection pane="topLeft" activeCell="K13" sqref="K13"/>
      <selection pane="bottomLeft" activeCell="C231" sqref="C231"/>
    </sheetView>
  </sheetViews>
  <sheetFormatPr defaultColWidth="9.140625" defaultRowHeight="12.75"/>
  <cols>
    <col min="1" max="1" width="4.7109375" style="8" customWidth="1"/>
    <col min="2" max="2" width="10.7109375" style="8" customWidth="1"/>
    <col min="3" max="3" width="20.57421875" style="178" customWidth="1"/>
    <col min="4" max="4" width="18.421875" style="8" customWidth="1"/>
    <col min="5" max="5" width="13.7109375" style="8" customWidth="1"/>
    <col min="6" max="6" width="11.28125" style="174" customWidth="1"/>
    <col min="7" max="7" width="14.57421875" style="174" customWidth="1"/>
    <col min="8" max="8" width="13.00390625" style="8" customWidth="1"/>
    <col min="9" max="10" width="9.140625" style="8" customWidth="1"/>
    <col min="11" max="11" width="23.57421875" style="179" customWidth="1"/>
    <col min="12" max="12" width="17.8515625" style="334" customWidth="1"/>
    <col min="13" max="13" width="16.421875" style="8" customWidth="1"/>
    <col min="14" max="16384" width="9.140625" style="8" customWidth="1"/>
  </cols>
  <sheetData>
    <row r="2" spans="8:10" ht="20.25">
      <c r="H2" s="183" t="s">
        <v>803</v>
      </c>
      <c r="I2" s="183"/>
      <c r="J2" s="183"/>
    </row>
    <row r="3" spans="8:10" ht="20.25">
      <c r="H3" s="183" t="s">
        <v>804</v>
      </c>
      <c r="I3" s="183"/>
      <c r="J3" s="183"/>
    </row>
    <row r="4" spans="8:10" ht="20.25">
      <c r="H4" s="183" t="s">
        <v>1168</v>
      </c>
      <c r="I4" s="183"/>
      <c r="J4" s="183"/>
    </row>
    <row r="5" spans="8:10" ht="20.25">
      <c r="H5" s="183"/>
      <c r="I5" s="183"/>
      <c r="J5" s="183"/>
    </row>
    <row r="6" spans="8:10" ht="20.25">
      <c r="H6" s="183" t="s">
        <v>812</v>
      </c>
      <c r="I6" s="183"/>
      <c r="J6" s="183"/>
    </row>
    <row r="7" spans="8:10" ht="20.25">
      <c r="H7" s="183"/>
      <c r="I7" s="183"/>
      <c r="J7" s="183"/>
    </row>
    <row r="9" spans="1:11" ht="12.75">
      <c r="A9" s="381" t="s">
        <v>805</v>
      </c>
      <c r="B9" s="404"/>
      <c r="C9" s="404"/>
      <c r="D9" s="404"/>
      <c r="E9" s="404"/>
      <c r="F9" s="404"/>
      <c r="G9" s="404"/>
      <c r="H9" s="404"/>
      <c r="I9" s="404"/>
      <c r="J9" s="404"/>
      <c r="K9" s="404"/>
    </row>
    <row r="10" ht="12.75">
      <c r="A10" s="8" t="s">
        <v>424</v>
      </c>
    </row>
    <row r="11" spans="1:11" ht="81.75" customHeight="1">
      <c r="A11" s="4" t="s">
        <v>1139</v>
      </c>
      <c r="B11" s="5" t="s">
        <v>1140</v>
      </c>
      <c r="C11" s="5" t="s">
        <v>1141</v>
      </c>
      <c r="D11" s="5" t="s">
        <v>1142</v>
      </c>
      <c r="E11" s="5" t="s">
        <v>1143</v>
      </c>
      <c r="F11" s="5" t="s">
        <v>1144</v>
      </c>
      <c r="G11" s="5" t="s">
        <v>1145</v>
      </c>
      <c r="H11" s="5" t="s">
        <v>1468</v>
      </c>
      <c r="I11" s="5" t="s">
        <v>1146</v>
      </c>
      <c r="J11" s="5" t="s">
        <v>1147</v>
      </c>
      <c r="K11" s="180" t="s">
        <v>1148</v>
      </c>
    </row>
    <row r="12" spans="1:11" ht="117.75" customHeight="1">
      <c r="A12" s="4">
        <v>3</v>
      </c>
      <c r="B12" s="5">
        <v>2330033777</v>
      </c>
      <c r="C12" s="5" t="s">
        <v>425</v>
      </c>
      <c r="D12" s="5" t="s">
        <v>426</v>
      </c>
      <c r="E12" s="5"/>
      <c r="F12" s="5"/>
      <c r="G12" s="5"/>
      <c r="H12" s="5"/>
      <c r="I12" s="5"/>
      <c r="J12" s="5"/>
      <c r="K12" s="180"/>
    </row>
    <row r="13" spans="1:11" ht="46.5" customHeight="1">
      <c r="A13" s="405" t="s">
        <v>1170</v>
      </c>
      <c r="B13" s="406"/>
      <c r="C13" s="406"/>
      <c r="D13" s="406"/>
      <c r="E13" s="406"/>
      <c r="F13" s="406"/>
      <c r="G13" s="406"/>
      <c r="H13" s="406"/>
      <c r="I13" s="406"/>
      <c r="J13" s="406"/>
      <c r="K13" s="406"/>
    </row>
    <row r="14" spans="1:13" s="313" customFormat="1" ht="25.5">
      <c r="A14" s="6">
        <v>1</v>
      </c>
      <c r="B14" s="6"/>
      <c r="C14" s="30" t="s">
        <v>427</v>
      </c>
      <c r="D14" s="6"/>
      <c r="E14" s="371">
        <v>40189</v>
      </c>
      <c r="F14" s="176">
        <v>1560</v>
      </c>
      <c r="G14" s="176">
        <v>1560</v>
      </c>
      <c r="H14" s="47">
        <f>G14-F14</f>
        <v>0</v>
      </c>
      <c r="I14" s="6"/>
      <c r="J14" s="6"/>
      <c r="K14" s="177">
        <v>110107000046</v>
      </c>
      <c r="L14" s="334"/>
      <c r="M14" s="8"/>
    </row>
    <row r="15" spans="1:13" s="313" customFormat="1" ht="38.25">
      <c r="A15" s="6">
        <v>2</v>
      </c>
      <c r="B15" s="6"/>
      <c r="C15" s="30" t="s">
        <v>428</v>
      </c>
      <c r="D15" s="6"/>
      <c r="E15" s="371">
        <v>40189</v>
      </c>
      <c r="F15" s="407">
        <v>0.01</v>
      </c>
      <c r="G15" s="407">
        <v>0.01</v>
      </c>
      <c r="H15" s="47">
        <f aca="true" t="shared" si="0" ref="H15:H78">G15-F15</f>
        <v>0</v>
      </c>
      <c r="I15" s="6"/>
      <c r="J15" s="6"/>
      <c r="K15" s="177">
        <v>110107000033</v>
      </c>
      <c r="L15" s="334"/>
      <c r="M15" s="8"/>
    </row>
    <row r="16" spans="1:13" s="313" customFormat="1" ht="38.25">
      <c r="A16" s="6">
        <v>3</v>
      </c>
      <c r="B16" s="6"/>
      <c r="C16" s="30" t="s">
        <v>429</v>
      </c>
      <c r="D16" s="6"/>
      <c r="E16" s="371">
        <v>40189</v>
      </c>
      <c r="F16" s="176">
        <v>4325</v>
      </c>
      <c r="G16" s="176">
        <v>4325</v>
      </c>
      <c r="H16" s="47">
        <f t="shared" si="0"/>
        <v>0</v>
      </c>
      <c r="I16" s="6"/>
      <c r="J16" s="6"/>
      <c r="K16" s="177">
        <v>110107000039</v>
      </c>
      <c r="L16" s="334"/>
      <c r="M16" s="8"/>
    </row>
    <row r="17" spans="1:13" s="313" customFormat="1" ht="38.25">
      <c r="A17" s="6">
        <v>4</v>
      </c>
      <c r="B17" s="6"/>
      <c r="C17" s="30" t="s">
        <v>430</v>
      </c>
      <c r="D17" s="6"/>
      <c r="E17" s="371">
        <v>40189</v>
      </c>
      <c r="F17" s="176">
        <v>3118.72</v>
      </c>
      <c r="G17" s="176">
        <v>3118.72</v>
      </c>
      <c r="H17" s="47">
        <f t="shared" si="0"/>
        <v>0</v>
      </c>
      <c r="I17" s="6"/>
      <c r="J17" s="6"/>
      <c r="K17" s="177">
        <v>110107000047</v>
      </c>
      <c r="L17" s="334"/>
      <c r="M17" s="8"/>
    </row>
    <row r="18" spans="1:13" s="313" customFormat="1" ht="25.5">
      <c r="A18" s="6">
        <v>5</v>
      </c>
      <c r="B18" s="6"/>
      <c r="C18" s="30" t="s">
        <v>431</v>
      </c>
      <c r="D18" s="6"/>
      <c r="E18" s="371">
        <v>40189</v>
      </c>
      <c r="F18" s="176">
        <v>5235.25</v>
      </c>
      <c r="G18" s="176">
        <v>5235.25</v>
      </c>
      <c r="H18" s="47">
        <f t="shared" si="0"/>
        <v>0</v>
      </c>
      <c r="I18" s="6"/>
      <c r="J18" s="6"/>
      <c r="K18" s="177">
        <v>110107000032</v>
      </c>
      <c r="L18" s="334"/>
      <c r="M18" s="8"/>
    </row>
    <row r="19" spans="1:13" s="313" customFormat="1" ht="38.25">
      <c r="A19" s="6">
        <v>6</v>
      </c>
      <c r="B19" s="6"/>
      <c r="C19" s="30" t="s">
        <v>432</v>
      </c>
      <c r="D19" s="6"/>
      <c r="E19" s="371">
        <v>39811</v>
      </c>
      <c r="F19" s="176">
        <v>5919.78</v>
      </c>
      <c r="G19" s="176">
        <v>5919.78</v>
      </c>
      <c r="H19" s="47">
        <f t="shared" si="0"/>
        <v>0</v>
      </c>
      <c r="I19" s="6"/>
      <c r="J19" s="6"/>
      <c r="K19" s="177">
        <v>11010720076</v>
      </c>
      <c r="L19" s="334"/>
      <c r="M19" s="8"/>
    </row>
    <row r="20" spans="1:13" s="313" customFormat="1" ht="25.5">
      <c r="A20" s="6">
        <v>7</v>
      </c>
      <c r="B20" s="6"/>
      <c r="C20" s="30" t="s">
        <v>433</v>
      </c>
      <c r="D20" s="6"/>
      <c r="E20" s="371">
        <v>37956</v>
      </c>
      <c r="F20" s="176">
        <v>13099.35</v>
      </c>
      <c r="G20" s="176">
        <v>13099.35</v>
      </c>
      <c r="H20" s="47">
        <f t="shared" si="0"/>
        <v>0</v>
      </c>
      <c r="I20" s="6"/>
      <c r="J20" s="6"/>
      <c r="K20" s="177" t="s">
        <v>434</v>
      </c>
      <c r="L20" s="334"/>
      <c r="M20" s="8"/>
    </row>
    <row r="21" spans="1:13" s="313" customFormat="1" ht="25.5">
      <c r="A21" s="6">
        <v>8</v>
      </c>
      <c r="B21" s="6"/>
      <c r="C21" s="30" t="s">
        <v>435</v>
      </c>
      <c r="D21" s="6"/>
      <c r="E21" s="371">
        <v>40189</v>
      </c>
      <c r="F21" s="407">
        <v>552.52</v>
      </c>
      <c r="G21" s="407">
        <v>552.52</v>
      </c>
      <c r="H21" s="47">
        <f t="shared" si="0"/>
        <v>0</v>
      </c>
      <c r="I21" s="6"/>
      <c r="J21" s="6"/>
      <c r="K21" s="177">
        <v>110107000040</v>
      </c>
      <c r="L21" s="334"/>
      <c r="M21" s="8"/>
    </row>
    <row r="22" spans="1:13" s="313" customFormat="1" ht="25.5">
      <c r="A22" s="6">
        <v>9</v>
      </c>
      <c r="B22" s="6"/>
      <c r="C22" s="30" t="s">
        <v>436</v>
      </c>
      <c r="D22" s="6"/>
      <c r="E22" s="371">
        <v>37956</v>
      </c>
      <c r="F22" s="176">
        <v>5360.3</v>
      </c>
      <c r="G22" s="176">
        <v>5360.3</v>
      </c>
      <c r="H22" s="47">
        <f t="shared" si="0"/>
        <v>0</v>
      </c>
      <c r="I22" s="6"/>
      <c r="J22" s="6"/>
      <c r="K22" s="177">
        <v>1101072008</v>
      </c>
      <c r="L22" s="334"/>
      <c r="M22" s="8"/>
    </row>
    <row r="23" spans="1:13" s="313" customFormat="1" ht="38.25">
      <c r="A23" s="6">
        <v>10</v>
      </c>
      <c r="B23" s="6"/>
      <c r="C23" s="30" t="s">
        <v>437</v>
      </c>
      <c r="D23" s="6"/>
      <c r="E23" s="371">
        <v>37956</v>
      </c>
      <c r="F23" s="176">
        <v>1808.18</v>
      </c>
      <c r="G23" s="176">
        <v>1808.18</v>
      </c>
      <c r="H23" s="47">
        <f t="shared" si="0"/>
        <v>0</v>
      </c>
      <c r="I23" s="6"/>
      <c r="J23" s="6"/>
      <c r="K23" s="177" t="s">
        <v>438</v>
      </c>
      <c r="L23" s="334"/>
      <c r="M23" s="8"/>
    </row>
    <row r="24" spans="1:13" s="313" customFormat="1" ht="25.5">
      <c r="A24" s="6">
        <v>11</v>
      </c>
      <c r="B24" s="6"/>
      <c r="C24" s="30" t="s">
        <v>439</v>
      </c>
      <c r="D24" s="6"/>
      <c r="E24" s="371">
        <v>40189</v>
      </c>
      <c r="F24" s="176">
        <v>1697.42</v>
      </c>
      <c r="G24" s="176">
        <v>1697.42</v>
      </c>
      <c r="H24" s="47">
        <f t="shared" si="0"/>
        <v>0</v>
      </c>
      <c r="I24" s="6"/>
      <c r="J24" s="6"/>
      <c r="K24" s="177">
        <v>110107000031</v>
      </c>
      <c r="L24" s="334"/>
      <c r="M24" s="8"/>
    </row>
    <row r="25" spans="1:13" s="313" customFormat="1" ht="38.25">
      <c r="A25" s="6">
        <v>12</v>
      </c>
      <c r="B25" s="6"/>
      <c r="C25" s="30" t="s">
        <v>440</v>
      </c>
      <c r="D25" s="6"/>
      <c r="E25" s="371">
        <v>37956</v>
      </c>
      <c r="F25" s="176">
        <v>2063.71</v>
      </c>
      <c r="G25" s="176">
        <v>2063.71</v>
      </c>
      <c r="H25" s="47">
        <f t="shared" si="0"/>
        <v>0</v>
      </c>
      <c r="I25" s="6"/>
      <c r="J25" s="6"/>
      <c r="K25" s="177" t="s">
        <v>441</v>
      </c>
      <c r="L25" s="334"/>
      <c r="M25" s="8"/>
    </row>
    <row r="26" spans="1:13" s="313" customFormat="1" ht="38.25">
      <c r="A26" s="6">
        <v>13</v>
      </c>
      <c r="B26" s="6"/>
      <c r="C26" s="30" t="s">
        <v>442</v>
      </c>
      <c r="D26" s="6"/>
      <c r="E26" s="371">
        <v>37956</v>
      </c>
      <c r="F26" s="176">
        <v>3122.35</v>
      </c>
      <c r="G26" s="176">
        <v>3122.35</v>
      </c>
      <c r="H26" s="47">
        <f t="shared" si="0"/>
        <v>0</v>
      </c>
      <c r="I26" s="6"/>
      <c r="J26" s="6"/>
      <c r="K26" s="177" t="s">
        <v>443</v>
      </c>
      <c r="L26" s="334"/>
      <c r="M26" s="8"/>
    </row>
    <row r="27" spans="1:13" s="313" customFormat="1" ht="38.25">
      <c r="A27" s="6">
        <v>14</v>
      </c>
      <c r="B27" s="6"/>
      <c r="C27" s="30" t="s">
        <v>444</v>
      </c>
      <c r="D27" s="6"/>
      <c r="E27" s="371">
        <v>37956</v>
      </c>
      <c r="F27" s="176">
        <v>1537.94</v>
      </c>
      <c r="G27" s="176">
        <v>1537.94</v>
      </c>
      <c r="H27" s="47">
        <f t="shared" si="0"/>
        <v>0</v>
      </c>
      <c r="I27" s="6"/>
      <c r="J27" s="6"/>
      <c r="K27" s="177" t="s">
        <v>445</v>
      </c>
      <c r="L27" s="334"/>
      <c r="M27" s="8"/>
    </row>
    <row r="28" spans="1:13" s="313" customFormat="1" ht="38.25">
      <c r="A28" s="6">
        <v>15</v>
      </c>
      <c r="B28" s="6"/>
      <c r="C28" s="30" t="s">
        <v>446</v>
      </c>
      <c r="D28" s="6"/>
      <c r="E28" s="6">
        <v>2007</v>
      </c>
      <c r="F28" s="176">
        <v>1145</v>
      </c>
      <c r="G28" s="176">
        <v>1145</v>
      </c>
      <c r="H28" s="47">
        <f t="shared" si="0"/>
        <v>0</v>
      </c>
      <c r="I28" s="6"/>
      <c r="J28" s="6"/>
      <c r="K28" s="177" t="s">
        <v>447</v>
      </c>
      <c r="L28" s="334"/>
      <c r="M28" s="8"/>
    </row>
    <row r="29" spans="1:13" s="313" customFormat="1" ht="38.25">
      <c r="A29" s="6">
        <v>16</v>
      </c>
      <c r="B29" s="6"/>
      <c r="C29" s="30" t="s">
        <v>448</v>
      </c>
      <c r="D29" s="6"/>
      <c r="E29" s="6">
        <v>2007</v>
      </c>
      <c r="F29" s="176">
        <v>3249.99</v>
      </c>
      <c r="G29" s="176">
        <v>3249.99</v>
      </c>
      <c r="H29" s="47">
        <f t="shared" si="0"/>
        <v>0</v>
      </c>
      <c r="I29" s="6"/>
      <c r="J29" s="6"/>
      <c r="K29" s="177" t="s">
        <v>449</v>
      </c>
      <c r="L29" s="334"/>
      <c r="M29" s="8"/>
    </row>
    <row r="30" spans="1:13" s="313" customFormat="1" ht="38.25">
      <c r="A30" s="6">
        <v>17</v>
      </c>
      <c r="B30" s="6"/>
      <c r="C30" s="30" t="s">
        <v>450</v>
      </c>
      <c r="D30" s="6"/>
      <c r="E30" s="6">
        <v>2007</v>
      </c>
      <c r="F30" s="176">
        <v>1600.61</v>
      </c>
      <c r="G30" s="176">
        <v>1600.61</v>
      </c>
      <c r="H30" s="47">
        <f t="shared" si="0"/>
        <v>0</v>
      </c>
      <c r="I30" s="6"/>
      <c r="J30" s="6"/>
      <c r="K30" s="177" t="s">
        <v>451</v>
      </c>
      <c r="L30" s="334"/>
      <c r="M30" s="8"/>
    </row>
    <row r="31" spans="1:13" s="313" customFormat="1" ht="25.5">
      <c r="A31" s="6">
        <v>18</v>
      </c>
      <c r="B31" s="6"/>
      <c r="C31" s="30" t="s">
        <v>452</v>
      </c>
      <c r="D31" s="6"/>
      <c r="E31" s="6">
        <v>2007</v>
      </c>
      <c r="F31" s="407">
        <v>797.48</v>
      </c>
      <c r="G31" s="407">
        <v>797.48</v>
      </c>
      <c r="H31" s="47">
        <f t="shared" si="0"/>
        <v>0</v>
      </c>
      <c r="I31" s="6"/>
      <c r="J31" s="6"/>
      <c r="K31" s="177" t="s">
        <v>453</v>
      </c>
      <c r="L31" s="334"/>
      <c r="M31" s="8"/>
    </row>
    <row r="32" spans="1:13" s="313" customFormat="1" ht="51">
      <c r="A32" s="6">
        <v>19</v>
      </c>
      <c r="B32" s="6"/>
      <c r="C32" s="30" t="s">
        <v>454</v>
      </c>
      <c r="D32" s="6"/>
      <c r="E32" s="371">
        <v>39811</v>
      </c>
      <c r="F32" s="176">
        <v>30626.15</v>
      </c>
      <c r="G32" s="176">
        <v>30626.15</v>
      </c>
      <c r="H32" s="47">
        <f t="shared" si="0"/>
        <v>0</v>
      </c>
      <c r="I32" s="6"/>
      <c r="J32" s="6"/>
      <c r="K32" s="177">
        <v>11010720074</v>
      </c>
      <c r="L32" s="334"/>
      <c r="M32" s="8"/>
    </row>
    <row r="33" spans="1:13" s="313" customFormat="1" ht="38.25">
      <c r="A33" s="6">
        <v>20</v>
      </c>
      <c r="B33" s="6"/>
      <c r="C33" s="30" t="s">
        <v>455</v>
      </c>
      <c r="D33" s="6"/>
      <c r="E33" s="371">
        <v>39811</v>
      </c>
      <c r="F33" s="176">
        <v>1974</v>
      </c>
      <c r="G33" s="176">
        <v>1974</v>
      </c>
      <c r="H33" s="47">
        <f t="shared" si="0"/>
        <v>0</v>
      </c>
      <c r="I33" s="6"/>
      <c r="J33" s="6"/>
      <c r="K33" s="177">
        <v>11010720072</v>
      </c>
      <c r="L33" s="334"/>
      <c r="M33" s="8"/>
    </row>
    <row r="34" spans="1:13" s="313" customFormat="1" ht="12.75">
      <c r="A34" s="6">
        <v>21</v>
      </c>
      <c r="B34" s="6"/>
      <c r="C34" s="30" t="s">
        <v>456</v>
      </c>
      <c r="D34" s="6"/>
      <c r="E34" s="371">
        <v>40087</v>
      </c>
      <c r="F34" s="176">
        <v>2108</v>
      </c>
      <c r="G34" s="176">
        <v>2108</v>
      </c>
      <c r="H34" s="47">
        <f t="shared" si="0"/>
        <v>0</v>
      </c>
      <c r="I34" s="6"/>
      <c r="J34" s="6"/>
      <c r="K34" s="177">
        <v>210107220</v>
      </c>
      <c r="L34" s="334"/>
      <c r="M34" s="8"/>
    </row>
    <row r="35" spans="1:13" s="191" customFormat="1" ht="12.75">
      <c r="A35" s="6">
        <v>22</v>
      </c>
      <c r="B35" s="6"/>
      <c r="C35" s="30" t="s">
        <v>457</v>
      </c>
      <c r="D35" s="6"/>
      <c r="E35" s="371">
        <v>40422</v>
      </c>
      <c r="F35" s="176">
        <v>335</v>
      </c>
      <c r="G35" s="176">
        <v>335</v>
      </c>
      <c r="H35" s="47">
        <f t="shared" si="0"/>
        <v>0</v>
      </c>
      <c r="I35" s="6"/>
      <c r="J35" s="6"/>
      <c r="K35" s="177">
        <v>210107221</v>
      </c>
      <c r="L35" s="334"/>
      <c r="M35" s="8"/>
    </row>
    <row r="36" spans="1:13" s="313" customFormat="1" ht="12.75">
      <c r="A36" s="6">
        <v>23</v>
      </c>
      <c r="B36" s="6"/>
      <c r="C36" s="30" t="s">
        <v>458</v>
      </c>
      <c r="D36" s="6"/>
      <c r="E36" s="371">
        <v>40087</v>
      </c>
      <c r="F36" s="407">
        <v>557</v>
      </c>
      <c r="G36" s="407">
        <v>557</v>
      </c>
      <c r="H36" s="47">
        <f t="shared" si="0"/>
        <v>0</v>
      </c>
      <c r="I36" s="6"/>
      <c r="J36" s="6"/>
      <c r="K36" s="177">
        <v>210107222</v>
      </c>
      <c r="L36" s="334"/>
      <c r="M36" s="8"/>
    </row>
    <row r="37" spans="1:13" s="313" customFormat="1" ht="25.5">
      <c r="A37" s="6">
        <v>24</v>
      </c>
      <c r="B37" s="6"/>
      <c r="C37" s="30" t="s">
        <v>460</v>
      </c>
      <c r="D37" s="6"/>
      <c r="E37" s="371">
        <v>39681</v>
      </c>
      <c r="F37" s="176">
        <v>7143.49</v>
      </c>
      <c r="G37" s="176">
        <v>7143.49</v>
      </c>
      <c r="H37" s="47">
        <f t="shared" si="0"/>
        <v>0</v>
      </c>
      <c r="I37" s="6"/>
      <c r="J37" s="6"/>
      <c r="K37" s="177">
        <v>11010720067</v>
      </c>
      <c r="L37" s="334"/>
      <c r="M37" s="8"/>
    </row>
    <row r="38" spans="1:13" s="313" customFormat="1" ht="25.5">
      <c r="A38" s="6">
        <v>25</v>
      </c>
      <c r="B38" s="6"/>
      <c r="C38" s="30" t="s">
        <v>461</v>
      </c>
      <c r="D38" s="6"/>
      <c r="E38" s="6">
        <v>2007</v>
      </c>
      <c r="F38" s="176">
        <v>11211.47</v>
      </c>
      <c r="G38" s="176">
        <v>11211.47</v>
      </c>
      <c r="H38" s="47">
        <f t="shared" si="0"/>
        <v>0</v>
      </c>
      <c r="I38" s="6"/>
      <c r="J38" s="6"/>
      <c r="K38" s="177">
        <v>1101072007</v>
      </c>
      <c r="L38" s="334"/>
      <c r="M38" s="8"/>
    </row>
    <row r="39" spans="1:13" s="313" customFormat="1" ht="25.5">
      <c r="A39" s="6">
        <v>26</v>
      </c>
      <c r="B39" s="6"/>
      <c r="C39" s="30" t="s">
        <v>462</v>
      </c>
      <c r="D39" s="6"/>
      <c r="E39" s="6">
        <v>2007</v>
      </c>
      <c r="F39" s="176">
        <v>29244.77</v>
      </c>
      <c r="G39" s="176">
        <v>29244.77</v>
      </c>
      <c r="H39" s="47">
        <f t="shared" si="0"/>
        <v>0</v>
      </c>
      <c r="I39" s="6"/>
      <c r="J39" s="6"/>
      <c r="K39" s="177" t="s">
        <v>463</v>
      </c>
      <c r="L39" s="334"/>
      <c r="M39" s="8"/>
    </row>
    <row r="40" spans="1:13" s="313" customFormat="1" ht="38.25">
      <c r="A40" s="6">
        <v>27</v>
      </c>
      <c r="B40" s="6"/>
      <c r="C40" s="30" t="s">
        <v>464</v>
      </c>
      <c r="D40" s="6"/>
      <c r="E40" s="6">
        <v>2007</v>
      </c>
      <c r="F40" s="408">
        <v>5451.72</v>
      </c>
      <c r="G40" s="176">
        <v>5451.72</v>
      </c>
      <c r="H40" s="47">
        <f t="shared" si="0"/>
        <v>0</v>
      </c>
      <c r="I40" s="6"/>
      <c r="J40" s="6"/>
      <c r="K40" s="177" t="s">
        <v>465</v>
      </c>
      <c r="L40" s="334"/>
      <c r="M40" s="8"/>
    </row>
    <row r="41" spans="1:13" s="313" customFormat="1" ht="38.25">
      <c r="A41" s="6">
        <v>28</v>
      </c>
      <c r="B41" s="6"/>
      <c r="C41" s="30" t="s">
        <v>466</v>
      </c>
      <c r="D41" s="6"/>
      <c r="E41" s="6">
        <v>2007</v>
      </c>
      <c r="F41" s="176">
        <v>5133.64</v>
      </c>
      <c r="G41" s="176">
        <v>5133.64</v>
      </c>
      <c r="H41" s="47">
        <f t="shared" si="0"/>
        <v>0</v>
      </c>
      <c r="I41" s="6"/>
      <c r="J41" s="6"/>
      <c r="K41" s="177" t="s">
        <v>467</v>
      </c>
      <c r="L41" s="334"/>
      <c r="M41" s="8"/>
    </row>
    <row r="42" spans="1:13" s="313" customFormat="1" ht="25.5">
      <c r="A42" s="6">
        <v>29</v>
      </c>
      <c r="B42" s="6"/>
      <c r="C42" s="30" t="s">
        <v>468</v>
      </c>
      <c r="D42" s="6"/>
      <c r="E42" s="6">
        <v>2003</v>
      </c>
      <c r="F42" s="176">
        <v>125082.83</v>
      </c>
      <c r="G42" s="176">
        <v>125082.83</v>
      </c>
      <c r="H42" s="47">
        <f t="shared" si="0"/>
        <v>0</v>
      </c>
      <c r="I42" s="6"/>
      <c r="J42" s="6"/>
      <c r="K42" s="177" t="s">
        <v>469</v>
      </c>
      <c r="L42" s="334"/>
      <c r="M42" s="8"/>
    </row>
    <row r="43" spans="1:13" s="313" customFormat="1" ht="25.5">
      <c r="A43" s="6">
        <v>30</v>
      </c>
      <c r="B43" s="6"/>
      <c r="C43" s="30" t="s">
        <v>468</v>
      </c>
      <c r="D43" s="6"/>
      <c r="E43" s="6">
        <v>2003</v>
      </c>
      <c r="F43" s="176">
        <v>31950.06</v>
      </c>
      <c r="G43" s="176">
        <v>31950.06</v>
      </c>
      <c r="H43" s="47">
        <f t="shared" si="0"/>
        <v>0</v>
      </c>
      <c r="I43" s="6"/>
      <c r="J43" s="6"/>
      <c r="K43" s="177" t="s">
        <v>470</v>
      </c>
      <c r="L43" s="334"/>
      <c r="M43" s="8"/>
    </row>
    <row r="44" spans="1:13" s="313" customFormat="1" ht="25.5">
      <c r="A44" s="6">
        <v>31</v>
      </c>
      <c r="B44" s="6"/>
      <c r="C44" s="30" t="s">
        <v>471</v>
      </c>
      <c r="D44" s="6"/>
      <c r="E44" s="6">
        <v>2004</v>
      </c>
      <c r="F44" s="176">
        <v>15940.63</v>
      </c>
      <c r="G44" s="176">
        <v>15940.63</v>
      </c>
      <c r="H44" s="47">
        <f t="shared" si="0"/>
        <v>0</v>
      </c>
      <c r="I44" s="6"/>
      <c r="J44" s="6"/>
      <c r="K44" s="177" t="s">
        <v>472</v>
      </c>
      <c r="L44" s="334"/>
      <c r="M44" s="8"/>
    </row>
    <row r="45" spans="1:13" s="313" customFormat="1" ht="25.5">
      <c r="A45" s="6">
        <v>32</v>
      </c>
      <c r="B45" s="6"/>
      <c r="C45" s="30" t="s">
        <v>471</v>
      </c>
      <c r="D45" s="6"/>
      <c r="E45" s="6">
        <v>2004</v>
      </c>
      <c r="F45" s="176">
        <v>3985.15</v>
      </c>
      <c r="G45" s="176">
        <v>3985.15</v>
      </c>
      <c r="H45" s="47">
        <f t="shared" si="0"/>
        <v>0</v>
      </c>
      <c r="I45" s="6"/>
      <c r="J45" s="6"/>
      <c r="K45" s="177" t="s">
        <v>473</v>
      </c>
      <c r="L45" s="334"/>
      <c r="M45" s="8"/>
    </row>
    <row r="46" spans="1:13" s="313" customFormat="1" ht="25.5">
      <c r="A46" s="6">
        <v>33</v>
      </c>
      <c r="B46" s="6"/>
      <c r="C46" s="30" t="s">
        <v>474</v>
      </c>
      <c r="D46" s="6"/>
      <c r="E46" s="6">
        <v>2005</v>
      </c>
      <c r="F46" s="176">
        <v>16010.52</v>
      </c>
      <c r="G46" s="176">
        <v>16010.52</v>
      </c>
      <c r="H46" s="47">
        <f t="shared" si="0"/>
        <v>0</v>
      </c>
      <c r="I46" s="6"/>
      <c r="J46" s="6"/>
      <c r="K46" s="177" t="s">
        <v>475</v>
      </c>
      <c r="L46" s="334"/>
      <c r="M46" s="8"/>
    </row>
    <row r="47" spans="1:13" s="313" customFormat="1" ht="25.5">
      <c r="A47" s="6">
        <v>34</v>
      </c>
      <c r="B47" s="6"/>
      <c r="C47" s="30" t="s">
        <v>474</v>
      </c>
      <c r="D47" s="6"/>
      <c r="E47" s="6">
        <v>2005</v>
      </c>
      <c r="F47" s="176">
        <v>4002.63</v>
      </c>
      <c r="G47" s="176">
        <v>4002.63</v>
      </c>
      <c r="H47" s="47">
        <f t="shared" si="0"/>
        <v>0</v>
      </c>
      <c r="I47" s="6"/>
      <c r="J47" s="6"/>
      <c r="K47" s="177" t="s">
        <v>476</v>
      </c>
      <c r="L47" s="334"/>
      <c r="M47" s="8"/>
    </row>
    <row r="48" spans="1:13" s="313" customFormat="1" ht="25.5">
      <c r="A48" s="6">
        <v>35</v>
      </c>
      <c r="B48" s="6"/>
      <c r="C48" s="30" t="s">
        <v>1171</v>
      </c>
      <c r="D48" s="6"/>
      <c r="E48" s="6">
        <v>2006</v>
      </c>
      <c r="F48" s="176">
        <v>1332.61</v>
      </c>
      <c r="G48" s="176">
        <v>1332.61</v>
      </c>
      <c r="H48" s="47">
        <f t="shared" si="0"/>
        <v>0</v>
      </c>
      <c r="I48" s="6"/>
      <c r="J48" s="6"/>
      <c r="K48" s="177" t="s">
        <v>477</v>
      </c>
      <c r="L48" s="334"/>
      <c r="M48" s="8"/>
    </row>
    <row r="49" spans="1:13" s="313" customFormat="1" ht="25.5">
      <c r="A49" s="6">
        <v>36</v>
      </c>
      <c r="B49" s="6"/>
      <c r="C49" s="30" t="s">
        <v>1171</v>
      </c>
      <c r="D49" s="6"/>
      <c r="E49" s="371">
        <v>39052</v>
      </c>
      <c r="F49" s="176">
        <v>22112.25</v>
      </c>
      <c r="G49" s="176">
        <v>22112.25</v>
      </c>
      <c r="H49" s="47">
        <f t="shared" si="0"/>
        <v>0</v>
      </c>
      <c r="I49" s="6"/>
      <c r="J49" s="6"/>
      <c r="K49" s="177" t="s">
        <v>478</v>
      </c>
      <c r="L49" s="334"/>
      <c r="M49" s="8"/>
    </row>
    <row r="50" spans="1:13" s="313" customFormat="1" ht="25.5">
      <c r="A50" s="6">
        <v>37</v>
      </c>
      <c r="B50" s="6"/>
      <c r="C50" s="30" t="s">
        <v>479</v>
      </c>
      <c r="D50" s="6"/>
      <c r="E50" s="371">
        <v>39920</v>
      </c>
      <c r="F50" s="176">
        <v>35000</v>
      </c>
      <c r="G50" s="176">
        <v>35000</v>
      </c>
      <c r="H50" s="47">
        <f t="shared" si="0"/>
        <v>0</v>
      </c>
      <c r="I50" s="6"/>
      <c r="J50" s="6"/>
      <c r="K50" s="177">
        <v>11010720079</v>
      </c>
      <c r="L50" s="334"/>
      <c r="M50" s="8"/>
    </row>
    <row r="51" spans="1:13" s="313" customFormat="1" ht="25.5">
      <c r="A51" s="6">
        <v>38</v>
      </c>
      <c r="B51" s="6"/>
      <c r="C51" s="30" t="s">
        <v>480</v>
      </c>
      <c r="D51" s="6"/>
      <c r="E51" s="371">
        <v>39937</v>
      </c>
      <c r="F51" s="176">
        <v>10123.36</v>
      </c>
      <c r="G51" s="176">
        <v>10123.36</v>
      </c>
      <c r="H51" s="47">
        <f t="shared" si="0"/>
        <v>0</v>
      </c>
      <c r="I51" s="6"/>
      <c r="J51" s="6"/>
      <c r="K51" s="177">
        <v>11010720080</v>
      </c>
      <c r="L51" s="334"/>
      <c r="M51" s="8"/>
    </row>
    <row r="52" spans="1:13" ht="114.75">
      <c r="A52" s="6">
        <v>39</v>
      </c>
      <c r="B52" s="6"/>
      <c r="C52" s="30" t="s">
        <v>481</v>
      </c>
      <c r="D52" s="30" t="s">
        <v>1308</v>
      </c>
      <c r="E52" s="6" t="s">
        <v>482</v>
      </c>
      <c r="F52" s="176">
        <v>1196522.23</v>
      </c>
      <c r="G52" s="176">
        <v>1196522.23</v>
      </c>
      <c r="H52" s="7">
        <f t="shared" si="0"/>
        <v>0</v>
      </c>
      <c r="I52" s="6">
        <v>159.9</v>
      </c>
      <c r="J52" s="6">
        <v>976</v>
      </c>
      <c r="K52" s="177">
        <v>1101020002</v>
      </c>
      <c r="L52" s="335" t="s">
        <v>1156</v>
      </c>
      <c r="M52" s="314" t="s">
        <v>1309</v>
      </c>
    </row>
    <row r="53" spans="1:11" ht="12.75">
      <c r="A53" s="6">
        <v>40</v>
      </c>
      <c r="B53" s="6"/>
      <c r="C53" s="30" t="s">
        <v>483</v>
      </c>
      <c r="D53" s="6"/>
      <c r="E53" s="371">
        <v>39790</v>
      </c>
      <c r="F53" s="176">
        <v>2450</v>
      </c>
      <c r="G53" s="176">
        <v>2450</v>
      </c>
      <c r="H53" s="47">
        <f t="shared" si="0"/>
        <v>0</v>
      </c>
      <c r="I53" s="6"/>
      <c r="J53" s="6"/>
      <c r="K53" s="177">
        <v>110104407000085</v>
      </c>
    </row>
    <row r="54" spans="1:13" s="313" customFormat="1" ht="38.25">
      <c r="A54" s="6">
        <v>41</v>
      </c>
      <c r="B54" s="6"/>
      <c r="C54" s="30" t="s">
        <v>484</v>
      </c>
      <c r="D54" s="6"/>
      <c r="E54" s="371">
        <v>40157</v>
      </c>
      <c r="F54" s="407">
        <v>200</v>
      </c>
      <c r="G54" s="407">
        <v>200</v>
      </c>
      <c r="H54" s="47">
        <f t="shared" si="0"/>
        <v>0</v>
      </c>
      <c r="I54" s="6"/>
      <c r="J54" s="6"/>
      <c r="K54" s="177">
        <v>210107227</v>
      </c>
      <c r="L54" s="334"/>
      <c r="M54" s="8"/>
    </row>
    <row r="55" spans="1:13" s="313" customFormat="1" ht="25.5">
      <c r="A55" s="6">
        <v>42</v>
      </c>
      <c r="B55" s="6"/>
      <c r="C55" s="30" t="s">
        <v>485</v>
      </c>
      <c r="D55" s="6"/>
      <c r="E55" s="371">
        <v>39784</v>
      </c>
      <c r="F55" s="176">
        <v>25950.39</v>
      </c>
      <c r="G55" s="176">
        <v>25950.39</v>
      </c>
      <c r="H55" s="47">
        <f t="shared" si="0"/>
        <v>0</v>
      </c>
      <c r="I55" s="6"/>
      <c r="J55" s="6"/>
      <c r="K55" s="177" t="s">
        <v>486</v>
      </c>
      <c r="L55" s="334"/>
      <c r="M55" s="8"/>
    </row>
    <row r="56" spans="1:13" s="313" customFormat="1" ht="25.5">
      <c r="A56" s="6">
        <v>43</v>
      </c>
      <c r="B56" s="6"/>
      <c r="C56" s="30" t="s">
        <v>487</v>
      </c>
      <c r="D56" s="6"/>
      <c r="E56" s="371">
        <v>39811</v>
      </c>
      <c r="F56" s="176">
        <v>1527.39</v>
      </c>
      <c r="G56" s="176">
        <v>1527.39</v>
      </c>
      <c r="H56" s="47">
        <f t="shared" si="0"/>
        <v>0</v>
      </c>
      <c r="I56" s="6"/>
      <c r="J56" s="6"/>
      <c r="K56" s="177">
        <v>11010720071</v>
      </c>
      <c r="L56" s="334"/>
      <c r="M56" s="8"/>
    </row>
    <row r="57" spans="1:13" s="313" customFormat="1" ht="38.25">
      <c r="A57" s="6">
        <v>44</v>
      </c>
      <c r="B57" s="6"/>
      <c r="C57" s="30" t="s">
        <v>488</v>
      </c>
      <c r="D57" s="6"/>
      <c r="E57" s="371">
        <v>39811</v>
      </c>
      <c r="F57" s="407">
        <v>999.99</v>
      </c>
      <c r="G57" s="407">
        <v>999.99</v>
      </c>
      <c r="H57" s="47">
        <f t="shared" si="0"/>
        <v>0</v>
      </c>
      <c r="I57" s="6"/>
      <c r="J57" s="6"/>
      <c r="K57" s="177">
        <v>11010720077</v>
      </c>
      <c r="L57" s="334"/>
      <c r="M57" s="8"/>
    </row>
    <row r="58" spans="1:13" s="313" customFormat="1" ht="25.5">
      <c r="A58" s="6">
        <v>45</v>
      </c>
      <c r="B58" s="6"/>
      <c r="C58" s="30" t="s">
        <v>489</v>
      </c>
      <c r="D58" s="6"/>
      <c r="E58" s="371">
        <v>39811</v>
      </c>
      <c r="F58" s="176">
        <v>2722.5</v>
      </c>
      <c r="G58" s="176">
        <v>2722.5</v>
      </c>
      <c r="H58" s="47">
        <f t="shared" si="0"/>
        <v>0</v>
      </c>
      <c r="I58" s="6"/>
      <c r="J58" s="6"/>
      <c r="K58" s="177">
        <v>11010720073</v>
      </c>
      <c r="L58" s="334"/>
      <c r="M58" s="8"/>
    </row>
    <row r="59" spans="1:13" s="313" customFormat="1" ht="25.5">
      <c r="A59" s="6">
        <v>46</v>
      </c>
      <c r="B59" s="6"/>
      <c r="C59" s="30" t="s">
        <v>490</v>
      </c>
      <c r="D59" s="6"/>
      <c r="E59" s="371">
        <v>39811</v>
      </c>
      <c r="F59" s="407">
        <v>50</v>
      </c>
      <c r="G59" s="407">
        <v>50</v>
      </c>
      <c r="H59" s="47">
        <f t="shared" si="0"/>
        <v>0</v>
      </c>
      <c r="I59" s="6"/>
      <c r="J59" s="6"/>
      <c r="K59" s="177">
        <v>11010720078</v>
      </c>
      <c r="L59" s="334"/>
      <c r="M59" s="8"/>
    </row>
    <row r="60" spans="1:13" s="313" customFormat="1" ht="38.25">
      <c r="A60" s="6">
        <v>47</v>
      </c>
      <c r="B60" s="6"/>
      <c r="C60" s="30" t="s">
        <v>491</v>
      </c>
      <c r="D60" s="6"/>
      <c r="E60" s="371">
        <v>39811</v>
      </c>
      <c r="F60" s="407">
        <v>340</v>
      </c>
      <c r="G60" s="407">
        <v>340</v>
      </c>
      <c r="H60" s="47">
        <f t="shared" si="0"/>
        <v>0</v>
      </c>
      <c r="I60" s="6"/>
      <c r="J60" s="6"/>
      <c r="K60" s="177">
        <v>11010720075</v>
      </c>
      <c r="L60" s="334"/>
      <c r="M60" s="8"/>
    </row>
    <row r="61" spans="1:13" s="313" customFormat="1" ht="25.5">
      <c r="A61" s="6">
        <v>48</v>
      </c>
      <c r="B61" s="6"/>
      <c r="C61" s="30" t="s">
        <v>492</v>
      </c>
      <c r="D61" s="6"/>
      <c r="E61" s="371">
        <v>39811</v>
      </c>
      <c r="F61" s="407">
        <v>198</v>
      </c>
      <c r="G61" s="407">
        <v>198</v>
      </c>
      <c r="H61" s="47">
        <f t="shared" si="0"/>
        <v>0</v>
      </c>
      <c r="I61" s="6"/>
      <c r="J61" s="6"/>
      <c r="K61" s="177">
        <v>21010720071</v>
      </c>
      <c r="L61" s="334"/>
      <c r="M61" s="8"/>
    </row>
    <row r="62" spans="1:13" s="313" customFormat="1" ht="38.25">
      <c r="A62" s="6">
        <v>49</v>
      </c>
      <c r="B62" s="6"/>
      <c r="C62" s="30" t="s">
        <v>493</v>
      </c>
      <c r="D62" s="6"/>
      <c r="E62" s="371">
        <v>39990</v>
      </c>
      <c r="F62" s="407">
        <v>420</v>
      </c>
      <c r="G62" s="407">
        <v>420</v>
      </c>
      <c r="H62" s="47">
        <f t="shared" si="0"/>
        <v>0</v>
      </c>
      <c r="I62" s="6"/>
      <c r="J62" s="6"/>
      <c r="K62" s="177">
        <v>11010720082</v>
      </c>
      <c r="L62" s="334"/>
      <c r="M62" s="8"/>
    </row>
    <row r="63" spans="1:13" s="313" customFormat="1" ht="38.25">
      <c r="A63" s="6">
        <v>50</v>
      </c>
      <c r="B63" s="6"/>
      <c r="C63" s="30" t="s">
        <v>493</v>
      </c>
      <c r="D63" s="6"/>
      <c r="E63" s="371">
        <v>39990</v>
      </c>
      <c r="F63" s="176">
        <v>2020.77</v>
      </c>
      <c r="G63" s="176">
        <v>2020.77</v>
      </c>
      <c r="H63" s="47">
        <f t="shared" si="0"/>
        <v>0</v>
      </c>
      <c r="I63" s="6"/>
      <c r="J63" s="6"/>
      <c r="K63" s="177">
        <v>11010720081</v>
      </c>
      <c r="L63" s="334"/>
      <c r="M63" s="8"/>
    </row>
    <row r="64" spans="1:13" s="313" customFormat="1" ht="38.25">
      <c r="A64" s="6">
        <v>51</v>
      </c>
      <c r="B64" s="6"/>
      <c r="C64" s="30" t="s">
        <v>494</v>
      </c>
      <c r="D64" s="6"/>
      <c r="E64" s="371">
        <v>39811</v>
      </c>
      <c r="F64" s="407">
        <v>100</v>
      </c>
      <c r="G64" s="407">
        <v>100</v>
      </c>
      <c r="H64" s="47">
        <f t="shared" si="0"/>
        <v>0</v>
      </c>
      <c r="I64" s="6"/>
      <c r="J64" s="6"/>
      <c r="K64" s="177">
        <v>21010720072</v>
      </c>
      <c r="L64" s="334"/>
      <c r="M64" s="8"/>
    </row>
    <row r="65" spans="1:13" s="191" customFormat="1" ht="25.5">
      <c r="A65" s="6">
        <v>52</v>
      </c>
      <c r="B65" s="6"/>
      <c r="C65" s="30" t="s">
        <v>1175</v>
      </c>
      <c r="D65" s="6"/>
      <c r="E65" s="371">
        <v>40148</v>
      </c>
      <c r="F65" s="176"/>
      <c r="G65" s="176"/>
      <c r="H65" s="47">
        <f t="shared" si="0"/>
        <v>0</v>
      </c>
      <c r="I65" s="6"/>
      <c r="J65" s="6"/>
      <c r="K65" s="177" t="s">
        <v>1176</v>
      </c>
      <c r="L65" s="334"/>
      <c r="M65" s="8"/>
    </row>
    <row r="66" spans="1:13" s="191" customFormat="1" ht="25.5">
      <c r="A66" s="6">
        <v>53</v>
      </c>
      <c r="B66" s="6"/>
      <c r="C66" s="30" t="s">
        <v>1177</v>
      </c>
      <c r="D66" s="6"/>
      <c r="E66" s="371">
        <v>40289</v>
      </c>
      <c r="F66" s="176"/>
      <c r="G66" s="176"/>
      <c r="H66" s="47">
        <f t="shared" si="0"/>
        <v>0</v>
      </c>
      <c r="I66" s="6"/>
      <c r="J66" s="6"/>
      <c r="K66" s="177">
        <v>210107226</v>
      </c>
      <c r="L66" s="334"/>
      <c r="M66" s="8"/>
    </row>
    <row r="67" spans="1:13" s="191" customFormat="1" ht="25.5">
      <c r="A67" s="6">
        <v>54</v>
      </c>
      <c r="B67" s="6"/>
      <c r="C67" s="30" t="s">
        <v>1177</v>
      </c>
      <c r="D67" s="6"/>
      <c r="E67" s="371">
        <v>40472</v>
      </c>
      <c r="F67" s="176"/>
      <c r="G67" s="176"/>
      <c r="H67" s="47">
        <f t="shared" si="0"/>
        <v>0</v>
      </c>
      <c r="I67" s="6"/>
      <c r="J67" s="6"/>
      <c r="K67" s="177">
        <v>210107238</v>
      </c>
      <c r="L67" s="334"/>
      <c r="M67" s="8"/>
    </row>
    <row r="68" spans="1:13" s="313" customFormat="1" ht="51">
      <c r="A68" s="6">
        <v>55</v>
      </c>
      <c r="B68" s="6"/>
      <c r="C68" s="30" t="s">
        <v>1178</v>
      </c>
      <c r="D68" s="6"/>
      <c r="E68" s="371">
        <v>41591</v>
      </c>
      <c r="F68" s="407">
        <v>11844.5</v>
      </c>
      <c r="G68" s="407">
        <v>11844.5</v>
      </c>
      <c r="H68" s="47">
        <f t="shared" si="0"/>
        <v>0</v>
      </c>
      <c r="I68" s="6"/>
      <c r="J68" s="6"/>
      <c r="K68" s="177">
        <v>210107243</v>
      </c>
      <c r="L68" s="334"/>
      <c r="M68" s="8"/>
    </row>
    <row r="69" spans="1:13" s="191" customFormat="1" ht="51">
      <c r="A69" s="6">
        <v>56</v>
      </c>
      <c r="B69" s="6"/>
      <c r="C69" s="30" t="s">
        <v>1178</v>
      </c>
      <c r="D69" s="6"/>
      <c r="E69" s="371">
        <v>40494</v>
      </c>
      <c r="F69" s="176"/>
      <c r="G69" s="176"/>
      <c r="H69" s="47">
        <f t="shared" si="0"/>
        <v>0</v>
      </c>
      <c r="I69" s="6"/>
      <c r="J69" s="6"/>
      <c r="K69" s="177">
        <v>210107240</v>
      </c>
      <c r="L69" s="334"/>
      <c r="M69" s="8"/>
    </row>
    <row r="70" spans="1:13" s="313" customFormat="1" ht="51">
      <c r="A70" s="6">
        <v>57</v>
      </c>
      <c r="B70" s="6"/>
      <c r="C70" s="30" t="s">
        <v>1178</v>
      </c>
      <c r="D70" s="6"/>
      <c r="E70" s="371">
        <v>40483</v>
      </c>
      <c r="F70" s="176">
        <v>4590</v>
      </c>
      <c r="G70" s="176">
        <v>4590</v>
      </c>
      <c r="H70" s="47">
        <f t="shared" si="0"/>
        <v>0</v>
      </c>
      <c r="I70" s="6"/>
      <c r="J70" s="6"/>
      <c r="K70" s="177">
        <v>210107239</v>
      </c>
      <c r="L70" s="334"/>
      <c r="M70" s="8"/>
    </row>
    <row r="71" spans="1:13" s="313" customFormat="1" ht="51">
      <c r="A71" s="6">
        <v>58</v>
      </c>
      <c r="B71" s="6"/>
      <c r="C71" s="30" t="s">
        <v>1178</v>
      </c>
      <c r="D71" s="6"/>
      <c r="E71" s="371">
        <v>40431</v>
      </c>
      <c r="F71" s="176">
        <v>2167</v>
      </c>
      <c r="G71" s="176">
        <v>2167</v>
      </c>
      <c r="H71" s="47">
        <f t="shared" si="0"/>
        <v>0</v>
      </c>
      <c r="I71" s="6"/>
      <c r="J71" s="6"/>
      <c r="K71" s="177">
        <v>210107236</v>
      </c>
      <c r="L71" s="334"/>
      <c r="M71" s="8"/>
    </row>
    <row r="72" spans="1:13" s="313" customFormat="1" ht="51">
      <c r="A72" s="6">
        <v>59</v>
      </c>
      <c r="B72" s="6"/>
      <c r="C72" s="30" t="s">
        <v>1178</v>
      </c>
      <c r="D72" s="6"/>
      <c r="E72" s="371">
        <v>40357</v>
      </c>
      <c r="F72" s="407">
        <v>833.67</v>
      </c>
      <c r="G72" s="407">
        <v>833.67</v>
      </c>
      <c r="H72" s="47">
        <f t="shared" si="0"/>
        <v>0</v>
      </c>
      <c r="I72" s="6"/>
      <c r="J72" s="6"/>
      <c r="K72" s="177">
        <v>210107230</v>
      </c>
      <c r="L72" s="334"/>
      <c r="M72" s="8"/>
    </row>
    <row r="73" spans="1:11" ht="38.25">
      <c r="A73" s="6">
        <v>60</v>
      </c>
      <c r="B73" s="6"/>
      <c r="C73" s="30" t="s">
        <v>495</v>
      </c>
      <c r="D73" s="6"/>
      <c r="E73" s="371">
        <v>38607</v>
      </c>
      <c r="F73" s="176">
        <v>7163.65</v>
      </c>
      <c r="G73" s="176">
        <v>7163.65</v>
      </c>
      <c r="H73" s="47">
        <f t="shared" si="0"/>
        <v>0</v>
      </c>
      <c r="I73" s="6"/>
      <c r="J73" s="6"/>
      <c r="K73" s="177">
        <v>110104205000004</v>
      </c>
    </row>
    <row r="74" spans="1:11" ht="12.75">
      <c r="A74" s="6">
        <v>61</v>
      </c>
      <c r="B74" s="6"/>
      <c r="C74" s="30" t="s">
        <v>496</v>
      </c>
      <c r="D74" s="6"/>
      <c r="E74" s="6">
        <v>2004</v>
      </c>
      <c r="F74" s="176">
        <v>3360</v>
      </c>
      <c r="G74" s="176">
        <v>3360</v>
      </c>
      <c r="H74" s="47">
        <f t="shared" si="0"/>
        <v>0</v>
      </c>
      <c r="I74" s="6"/>
      <c r="J74" s="6"/>
      <c r="K74" s="177">
        <v>110104404000079</v>
      </c>
    </row>
    <row r="75" spans="1:12" s="191" customFormat="1" ht="12.75">
      <c r="A75" s="6">
        <v>62</v>
      </c>
      <c r="B75" s="6"/>
      <c r="C75" s="30" t="s">
        <v>497</v>
      </c>
      <c r="D75" s="6"/>
      <c r="E75" s="371">
        <v>39147</v>
      </c>
      <c r="F75" s="176"/>
      <c r="G75" s="176"/>
      <c r="H75" s="47">
        <f t="shared" si="0"/>
        <v>0</v>
      </c>
      <c r="I75" s="6"/>
      <c r="J75" s="6"/>
      <c r="K75" s="177">
        <v>110104107000081</v>
      </c>
      <c r="L75" s="8" t="s">
        <v>1297</v>
      </c>
    </row>
    <row r="76" spans="1:11" ht="38.25">
      <c r="A76" s="6">
        <v>63</v>
      </c>
      <c r="B76" s="6"/>
      <c r="C76" s="30" t="s">
        <v>498</v>
      </c>
      <c r="D76" s="6"/>
      <c r="E76" s="371">
        <v>40553</v>
      </c>
      <c r="F76" s="176">
        <v>11700</v>
      </c>
      <c r="G76" s="176">
        <v>11700</v>
      </c>
      <c r="H76" s="47">
        <f t="shared" si="0"/>
        <v>0</v>
      </c>
      <c r="I76" s="6"/>
      <c r="J76" s="6"/>
      <c r="K76" s="177">
        <v>110104607000089</v>
      </c>
    </row>
    <row r="77" spans="1:11" ht="12.75">
      <c r="A77" s="6">
        <v>64</v>
      </c>
      <c r="B77" s="6"/>
      <c r="C77" s="30" t="s">
        <v>499</v>
      </c>
      <c r="D77" s="6"/>
      <c r="E77" s="371">
        <v>39777</v>
      </c>
      <c r="F77" s="176">
        <v>4000</v>
      </c>
      <c r="G77" s="176">
        <v>4000</v>
      </c>
      <c r="H77" s="47">
        <f t="shared" si="0"/>
        <v>0</v>
      </c>
      <c r="I77" s="6"/>
      <c r="J77" s="6"/>
      <c r="K77" s="177">
        <v>110104607000086</v>
      </c>
    </row>
    <row r="78" spans="1:12" ht="12.75">
      <c r="A78" s="6">
        <v>65</v>
      </c>
      <c r="B78" s="6"/>
      <c r="C78" s="30" t="s">
        <v>500</v>
      </c>
      <c r="D78" s="6"/>
      <c r="E78" s="6">
        <v>2007</v>
      </c>
      <c r="F78" s="176"/>
      <c r="G78" s="176"/>
      <c r="H78" s="47">
        <f t="shared" si="0"/>
        <v>0</v>
      </c>
      <c r="I78" s="6"/>
      <c r="J78" s="6"/>
      <c r="K78" s="177">
        <v>110104107000080</v>
      </c>
      <c r="L78" s="334" t="s">
        <v>1298</v>
      </c>
    </row>
    <row r="79" spans="1:11" ht="12.75">
      <c r="A79" s="6">
        <v>66</v>
      </c>
      <c r="B79" s="6"/>
      <c r="C79" s="30" t="s">
        <v>501</v>
      </c>
      <c r="D79" s="6"/>
      <c r="E79" s="371">
        <v>39797</v>
      </c>
      <c r="F79" s="176">
        <v>20110</v>
      </c>
      <c r="G79" s="176">
        <v>20110</v>
      </c>
      <c r="H79" s="47">
        <f aca="true" t="shared" si="1" ref="H79:H118">G79-F79</f>
        <v>0</v>
      </c>
      <c r="I79" s="6"/>
      <c r="J79" s="6"/>
      <c r="K79" s="177">
        <v>110104607000087</v>
      </c>
    </row>
    <row r="80" spans="1:11" ht="12.75">
      <c r="A80" s="6">
        <v>67</v>
      </c>
      <c r="B80" s="6"/>
      <c r="C80" s="30" t="s">
        <v>502</v>
      </c>
      <c r="D80" s="6"/>
      <c r="E80" s="6">
        <v>2007</v>
      </c>
      <c r="F80" s="176">
        <v>2800</v>
      </c>
      <c r="G80" s="176">
        <v>2800</v>
      </c>
      <c r="H80" s="47">
        <f t="shared" si="1"/>
        <v>0</v>
      </c>
      <c r="I80" s="6"/>
      <c r="J80" s="6"/>
      <c r="K80" s="177">
        <v>110106107000020</v>
      </c>
    </row>
    <row r="81" spans="1:11" ht="12.75">
      <c r="A81" s="6">
        <v>68</v>
      </c>
      <c r="B81" s="6"/>
      <c r="C81" s="30" t="s">
        <v>503</v>
      </c>
      <c r="D81" s="6"/>
      <c r="E81" s="6">
        <v>2007</v>
      </c>
      <c r="F81" s="176">
        <v>2500</v>
      </c>
      <c r="G81" s="176">
        <v>2500</v>
      </c>
      <c r="H81" s="47">
        <f t="shared" si="1"/>
        <v>0</v>
      </c>
      <c r="I81" s="6"/>
      <c r="J81" s="6"/>
      <c r="K81" s="177">
        <v>110106107000018</v>
      </c>
    </row>
    <row r="82" spans="1:11" ht="12.75">
      <c r="A82" s="6">
        <v>69</v>
      </c>
      <c r="B82" s="6"/>
      <c r="C82" s="30" t="s">
        <v>504</v>
      </c>
      <c r="D82" s="6"/>
      <c r="E82" s="371">
        <v>39808</v>
      </c>
      <c r="F82" s="176">
        <v>5600</v>
      </c>
      <c r="G82" s="176">
        <v>5600</v>
      </c>
      <c r="H82" s="47">
        <f t="shared" si="1"/>
        <v>0</v>
      </c>
      <c r="I82" s="6"/>
      <c r="J82" s="6"/>
      <c r="K82" s="177">
        <v>110106203000053</v>
      </c>
    </row>
    <row r="83" spans="1:11" ht="12.75">
      <c r="A83" s="6">
        <v>70</v>
      </c>
      <c r="B83" s="6"/>
      <c r="C83" s="30" t="s">
        <v>505</v>
      </c>
      <c r="D83" s="6"/>
      <c r="E83" s="371">
        <v>39790</v>
      </c>
      <c r="F83" s="176">
        <v>2800</v>
      </c>
      <c r="G83" s="176">
        <v>2800</v>
      </c>
      <c r="H83" s="47">
        <f t="shared" si="1"/>
        <v>0</v>
      </c>
      <c r="I83" s="6"/>
      <c r="J83" s="6"/>
      <c r="K83" s="177">
        <v>110106203000050</v>
      </c>
    </row>
    <row r="84" spans="1:11" ht="12.75">
      <c r="A84" s="6">
        <v>71</v>
      </c>
      <c r="B84" s="6"/>
      <c r="C84" s="30" t="s">
        <v>506</v>
      </c>
      <c r="D84" s="6"/>
      <c r="E84" s="6">
        <v>2007</v>
      </c>
      <c r="F84" s="176">
        <v>2500</v>
      </c>
      <c r="G84" s="176">
        <v>2500</v>
      </c>
      <c r="H84" s="47">
        <f t="shared" si="1"/>
        <v>0</v>
      </c>
      <c r="I84" s="6"/>
      <c r="J84" s="6"/>
      <c r="K84" s="177">
        <v>110106107000021</v>
      </c>
    </row>
    <row r="85" spans="1:11" ht="12.75">
      <c r="A85" s="6">
        <v>72</v>
      </c>
      <c r="B85" s="6"/>
      <c r="C85" s="30" t="s">
        <v>507</v>
      </c>
      <c r="D85" s="6"/>
      <c r="E85" s="6">
        <v>2005</v>
      </c>
      <c r="F85" s="176">
        <v>7569.66</v>
      </c>
      <c r="G85" s="176">
        <v>7569.66</v>
      </c>
      <c r="H85" s="47">
        <f t="shared" si="1"/>
        <v>0</v>
      </c>
      <c r="I85" s="6"/>
      <c r="J85" s="6"/>
      <c r="K85" s="177">
        <v>110106105000001</v>
      </c>
    </row>
    <row r="86" spans="1:11" ht="25.5">
      <c r="A86" s="6">
        <v>73</v>
      </c>
      <c r="B86" s="6"/>
      <c r="C86" s="30" t="s">
        <v>508</v>
      </c>
      <c r="D86" s="6"/>
      <c r="E86" s="371">
        <v>39378</v>
      </c>
      <c r="F86" s="176">
        <v>6346</v>
      </c>
      <c r="G86" s="176">
        <v>6346</v>
      </c>
      <c r="H86" s="47">
        <f t="shared" si="1"/>
        <v>0</v>
      </c>
      <c r="I86" s="6"/>
      <c r="J86" s="6"/>
      <c r="K86" s="177">
        <v>110104407000083</v>
      </c>
    </row>
    <row r="87" spans="1:11" ht="25.5">
      <c r="A87" s="6">
        <v>74</v>
      </c>
      <c r="B87" s="6"/>
      <c r="C87" s="30" t="s">
        <v>509</v>
      </c>
      <c r="D87" s="6"/>
      <c r="E87" s="371">
        <v>39777</v>
      </c>
      <c r="F87" s="176">
        <v>10810</v>
      </c>
      <c r="G87" s="176">
        <v>10810</v>
      </c>
      <c r="H87" s="47">
        <f t="shared" si="1"/>
        <v>0</v>
      </c>
      <c r="I87" s="6"/>
      <c r="J87" s="6"/>
      <c r="K87" s="177">
        <v>110104607000085</v>
      </c>
    </row>
    <row r="88" spans="1:11" ht="12.75">
      <c r="A88" s="6">
        <v>75</v>
      </c>
      <c r="B88" s="6"/>
      <c r="C88" s="30" t="s">
        <v>510</v>
      </c>
      <c r="D88" s="6"/>
      <c r="E88" s="6">
        <v>2007</v>
      </c>
      <c r="F88" s="176">
        <v>3000</v>
      </c>
      <c r="G88" s="176">
        <v>3000</v>
      </c>
      <c r="H88" s="47">
        <f t="shared" si="1"/>
        <v>0</v>
      </c>
      <c r="I88" s="6"/>
      <c r="J88" s="6"/>
      <c r="K88" s="177">
        <v>110106107000019</v>
      </c>
    </row>
    <row r="89" spans="1:11" ht="25.5">
      <c r="A89" s="6">
        <v>76</v>
      </c>
      <c r="B89" s="6"/>
      <c r="C89" s="30" t="s">
        <v>511</v>
      </c>
      <c r="D89" s="6"/>
      <c r="E89" s="371">
        <v>39811</v>
      </c>
      <c r="F89" s="176">
        <v>4140</v>
      </c>
      <c r="G89" s="176">
        <v>4140</v>
      </c>
      <c r="H89" s="47">
        <f t="shared" si="1"/>
        <v>0</v>
      </c>
      <c r="I89" s="6"/>
      <c r="J89" s="6"/>
      <c r="K89" s="177">
        <v>110104607000088</v>
      </c>
    </row>
    <row r="90" spans="1:11" ht="12.75">
      <c r="A90" s="6">
        <v>77</v>
      </c>
      <c r="B90" s="6"/>
      <c r="C90" s="30" t="s">
        <v>1189</v>
      </c>
      <c r="D90" s="6"/>
      <c r="E90" s="6">
        <v>2007</v>
      </c>
      <c r="F90" s="176">
        <v>6150</v>
      </c>
      <c r="G90" s="176">
        <v>6150</v>
      </c>
      <c r="H90" s="47">
        <f t="shared" si="1"/>
        <v>0</v>
      </c>
      <c r="I90" s="6"/>
      <c r="J90" s="6"/>
      <c r="K90" s="177">
        <v>110104607000084</v>
      </c>
    </row>
    <row r="91" spans="1:11" ht="38.25">
      <c r="A91" s="6">
        <v>78</v>
      </c>
      <c r="B91" s="6"/>
      <c r="C91" s="30" t="s">
        <v>512</v>
      </c>
      <c r="D91" s="6"/>
      <c r="E91" s="6">
        <v>2007</v>
      </c>
      <c r="F91" s="176">
        <v>3654</v>
      </c>
      <c r="G91" s="176">
        <v>3654</v>
      </c>
      <c r="H91" s="47">
        <f t="shared" si="1"/>
        <v>0</v>
      </c>
      <c r="I91" s="6"/>
      <c r="J91" s="6"/>
      <c r="K91" s="177">
        <v>110106107000017</v>
      </c>
    </row>
    <row r="92" spans="1:14" ht="25.5">
      <c r="A92" s="6">
        <v>79</v>
      </c>
      <c r="B92" s="6" t="s">
        <v>393</v>
      </c>
      <c r="C92" s="30" t="s">
        <v>513</v>
      </c>
      <c r="D92" s="6"/>
      <c r="E92" s="371">
        <v>40512</v>
      </c>
      <c r="F92" s="407"/>
      <c r="G92" s="407"/>
      <c r="H92" s="47">
        <f t="shared" si="1"/>
        <v>0</v>
      </c>
      <c r="I92" s="6"/>
      <c r="J92" s="6"/>
      <c r="K92" s="177">
        <v>210107226</v>
      </c>
      <c r="L92" s="334" t="s">
        <v>1304</v>
      </c>
      <c r="N92" s="191"/>
    </row>
    <row r="93" spans="1:13" s="313" customFormat="1" ht="12.75">
      <c r="A93" s="6">
        <v>80</v>
      </c>
      <c r="B93" s="6"/>
      <c r="C93" s="30" t="s">
        <v>514</v>
      </c>
      <c r="D93" s="6"/>
      <c r="E93" s="371">
        <v>40771</v>
      </c>
      <c r="F93" s="176">
        <v>19807.83</v>
      </c>
      <c r="G93" s="176">
        <v>19807.83</v>
      </c>
      <c r="H93" s="47">
        <f t="shared" si="1"/>
        <v>0</v>
      </c>
      <c r="I93" s="6"/>
      <c r="J93" s="6"/>
      <c r="K93" s="177"/>
      <c r="L93" s="334"/>
      <c r="M93" s="8"/>
    </row>
    <row r="94" spans="1:11" ht="63.75">
      <c r="A94" s="6">
        <v>81</v>
      </c>
      <c r="B94" s="6"/>
      <c r="C94" s="30" t="s">
        <v>515</v>
      </c>
      <c r="D94" s="6"/>
      <c r="E94" s="371">
        <v>40906</v>
      </c>
      <c r="F94" s="176">
        <v>6000</v>
      </c>
      <c r="G94" s="176">
        <v>6000</v>
      </c>
      <c r="H94" s="47">
        <f t="shared" si="1"/>
        <v>0</v>
      </c>
      <c r="I94" s="6"/>
      <c r="J94" s="6"/>
      <c r="K94" s="177">
        <v>110104607000091</v>
      </c>
    </row>
    <row r="95" spans="1:11" ht="63.75">
      <c r="A95" s="6">
        <v>82</v>
      </c>
      <c r="B95" s="6"/>
      <c r="C95" s="30" t="s">
        <v>515</v>
      </c>
      <c r="D95" s="6"/>
      <c r="E95" s="371">
        <v>40906</v>
      </c>
      <c r="F95" s="176">
        <v>20900</v>
      </c>
      <c r="G95" s="176">
        <v>20900</v>
      </c>
      <c r="H95" s="47">
        <f t="shared" si="1"/>
        <v>0</v>
      </c>
      <c r="I95" s="6"/>
      <c r="J95" s="6"/>
      <c r="K95" s="177">
        <v>110104607000090</v>
      </c>
    </row>
    <row r="96" spans="1:11" ht="12.75">
      <c r="A96" s="6">
        <v>83</v>
      </c>
      <c r="B96" s="6"/>
      <c r="C96" s="30" t="s">
        <v>503</v>
      </c>
      <c r="D96" s="6"/>
      <c r="E96" s="371">
        <v>40835</v>
      </c>
      <c r="F96" s="176">
        <v>8100</v>
      </c>
      <c r="G96" s="176">
        <v>8100</v>
      </c>
      <c r="H96" s="47">
        <f t="shared" si="1"/>
        <v>0</v>
      </c>
      <c r="I96" s="6"/>
      <c r="J96" s="6"/>
      <c r="K96" s="177">
        <v>110106203000061</v>
      </c>
    </row>
    <row r="97" spans="1:14" ht="25.5">
      <c r="A97" s="6">
        <v>84</v>
      </c>
      <c r="B97" s="6" t="s">
        <v>393</v>
      </c>
      <c r="C97" s="30" t="s">
        <v>516</v>
      </c>
      <c r="D97" s="6"/>
      <c r="E97" s="371">
        <v>41090</v>
      </c>
      <c r="F97" s="176"/>
      <c r="G97" s="176"/>
      <c r="H97" s="47">
        <f t="shared" si="1"/>
        <v>0</v>
      </c>
      <c r="I97" s="6"/>
      <c r="J97" s="6"/>
      <c r="K97" s="177"/>
      <c r="L97" s="334" t="s">
        <v>1304</v>
      </c>
      <c r="N97" s="191"/>
    </row>
    <row r="98" spans="1:13" s="313" customFormat="1" ht="38.25">
      <c r="A98" s="6">
        <v>85</v>
      </c>
      <c r="B98" s="6"/>
      <c r="C98" s="30" t="s">
        <v>459</v>
      </c>
      <c r="D98" s="6"/>
      <c r="E98" s="371">
        <v>41234</v>
      </c>
      <c r="F98" s="176">
        <v>5132</v>
      </c>
      <c r="G98" s="176">
        <v>5132</v>
      </c>
      <c r="H98" s="47">
        <f t="shared" si="1"/>
        <v>0</v>
      </c>
      <c r="I98" s="6"/>
      <c r="J98" s="6"/>
      <c r="K98" s="177"/>
      <c r="L98" s="334"/>
      <c r="M98" s="8"/>
    </row>
    <row r="99" spans="1:13" s="368" customFormat="1" ht="12.75">
      <c r="A99" s="6">
        <v>86</v>
      </c>
      <c r="B99" s="6"/>
      <c r="C99" s="30" t="s">
        <v>517</v>
      </c>
      <c r="D99" s="6"/>
      <c r="E99" s="371">
        <v>41269</v>
      </c>
      <c r="F99" s="176">
        <v>24059.3</v>
      </c>
      <c r="G99" s="176">
        <v>43000</v>
      </c>
      <c r="H99" s="47">
        <f t="shared" si="1"/>
        <v>18940.7</v>
      </c>
      <c r="I99" s="6"/>
      <c r="J99" s="6"/>
      <c r="K99" s="177">
        <v>210107258</v>
      </c>
      <c r="L99" s="334"/>
      <c r="M99" s="8"/>
    </row>
    <row r="100" spans="1:11" ht="25.5">
      <c r="A100" s="6">
        <v>87</v>
      </c>
      <c r="B100" s="6"/>
      <c r="C100" s="30" t="s">
        <v>518</v>
      </c>
      <c r="D100" s="6"/>
      <c r="E100" s="371">
        <v>41269</v>
      </c>
      <c r="F100" s="176">
        <v>25100</v>
      </c>
      <c r="G100" s="176">
        <v>25100</v>
      </c>
      <c r="H100" s="47">
        <f t="shared" si="1"/>
        <v>0</v>
      </c>
      <c r="I100" s="6"/>
      <c r="J100" s="6"/>
      <c r="K100" s="177">
        <v>210107255</v>
      </c>
    </row>
    <row r="101" spans="1:11" ht="25.5">
      <c r="A101" s="6">
        <v>88</v>
      </c>
      <c r="B101" s="6"/>
      <c r="C101" s="30" t="s">
        <v>519</v>
      </c>
      <c r="D101" s="6"/>
      <c r="E101" s="371">
        <v>41269</v>
      </c>
      <c r="F101" s="176">
        <v>9620</v>
      </c>
      <c r="G101" s="176">
        <v>9620</v>
      </c>
      <c r="H101" s="47">
        <f t="shared" si="1"/>
        <v>0</v>
      </c>
      <c r="I101" s="6"/>
      <c r="J101" s="6"/>
      <c r="K101" s="177">
        <v>210107263</v>
      </c>
    </row>
    <row r="102" spans="1:11" ht="25.5">
      <c r="A102" s="6">
        <v>89</v>
      </c>
      <c r="B102" s="6"/>
      <c r="C102" s="30" t="s">
        <v>520</v>
      </c>
      <c r="D102" s="6"/>
      <c r="E102" s="371">
        <v>41269</v>
      </c>
      <c r="F102" s="176">
        <v>3948</v>
      </c>
      <c r="G102" s="176">
        <v>3948</v>
      </c>
      <c r="H102" s="47">
        <f t="shared" si="1"/>
        <v>0</v>
      </c>
      <c r="I102" s="6"/>
      <c r="J102" s="6"/>
      <c r="K102" s="177">
        <v>210107265</v>
      </c>
    </row>
    <row r="103" spans="1:11" ht="25.5">
      <c r="A103" s="6">
        <v>90</v>
      </c>
      <c r="B103" s="6"/>
      <c r="C103" s="30" t="s">
        <v>521</v>
      </c>
      <c r="D103" s="6"/>
      <c r="E103" s="371">
        <v>41269</v>
      </c>
      <c r="F103" s="176">
        <v>4895</v>
      </c>
      <c r="G103" s="176">
        <v>4895</v>
      </c>
      <c r="H103" s="47">
        <f t="shared" si="1"/>
        <v>0</v>
      </c>
      <c r="I103" s="6"/>
      <c r="J103" s="6"/>
      <c r="K103" s="177">
        <v>210107268</v>
      </c>
    </row>
    <row r="104" spans="1:11" ht="25.5">
      <c r="A104" s="6">
        <v>91</v>
      </c>
      <c r="B104" s="6"/>
      <c r="C104" s="30" t="s">
        <v>522</v>
      </c>
      <c r="D104" s="6"/>
      <c r="E104" s="371">
        <v>41269</v>
      </c>
      <c r="F104" s="176">
        <v>15000</v>
      </c>
      <c r="G104" s="176">
        <v>15000</v>
      </c>
      <c r="H104" s="47">
        <f t="shared" si="1"/>
        <v>0</v>
      </c>
      <c r="I104" s="6"/>
      <c r="J104" s="6"/>
      <c r="K104" s="177">
        <v>210107254</v>
      </c>
    </row>
    <row r="105" spans="1:13" s="368" customFormat="1" ht="12.75">
      <c r="A105" s="6">
        <v>92</v>
      </c>
      <c r="B105" s="6"/>
      <c r="C105" s="30" t="s">
        <v>523</v>
      </c>
      <c r="D105" s="6"/>
      <c r="E105" s="371">
        <v>41269</v>
      </c>
      <c r="F105" s="176">
        <v>35250</v>
      </c>
      <c r="G105" s="176">
        <v>63000</v>
      </c>
      <c r="H105" s="47">
        <f t="shared" si="1"/>
        <v>27750</v>
      </c>
      <c r="I105" s="6"/>
      <c r="J105" s="6"/>
      <c r="K105" s="177">
        <v>210107259</v>
      </c>
      <c r="L105" s="334"/>
      <c r="M105" s="8"/>
    </row>
    <row r="106" spans="1:11" ht="12.75">
      <c r="A106" s="6">
        <v>93</v>
      </c>
      <c r="B106" s="6"/>
      <c r="C106" s="30" t="s">
        <v>524</v>
      </c>
      <c r="D106" s="6"/>
      <c r="E106" s="371">
        <v>41269</v>
      </c>
      <c r="F106" s="176">
        <v>6500</v>
      </c>
      <c r="G106" s="176">
        <v>6500</v>
      </c>
      <c r="H106" s="47">
        <f t="shared" si="1"/>
        <v>0</v>
      </c>
      <c r="I106" s="6"/>
      <c r="J106" s="6"/>
      <c r="K106" s="177">
        <v>210107260</v>
      </c>
    </row>
    <row r="107" spans="1:11" ht="25.5">
      <c r="A107" s="6">
        <v>94</v>
      </c>
      <c r="B107" s="6"/>
      <c r="C107" s="30" t="s">
        <v>525</v>
      </c>
      <c r="D107" s="6"/>
      <c r="E107" s="371">
        <v>41269</v>
      </c>
      <c r="F107" s="176">
        <v>5000</v>
      </c>
      <c r="G107" s="176">
        <v>5000</v>
      </c>
      <c r="H107" s="47">
        <f t="shared" si="1"/>
        <v>0</v>
      </c>
      <c r="I107" s="6"/>
      <c r="J107" s="6"/>
      <c r="K107" s="177">
        <v>210107261</v>
      </c>
    </row>
    <row r="108" spans="1:11" ht="12.75">
      <c r="A108" s="6">
        <v>95</v>
      </c>
      <c r="B108" s="6"/>
      <c r="C108" s="30" t="s">
        <v>526</v>
      </c>
      <c r="D108" s="6"/>
      <c r="E108" s="371">
        <v>41269</v>
      </c>
      <c r="F108" s="176">
        <v>3200</v>
      </c>
      <c r="G108" s="176">
        <v>3200</v>
      </c>
      <c r="H108" s="47">
        <f t="shared" si="1"/>
        <v>0</v>
      </c>
      <c r="I108" s="6"/>
      <c r="J108" s="6"/>
      <c r="K108" s="177">
        <v>210107271</v>
      </c>
    </row>
    <row r="109" spans="1:11" ht="12.75">
      <c r="A109" s="6">
        <v>96</v>
      </c>
      <c r="B109" s="6"/>
      <c r="C109" s="30" t="s">
        <v>526</v>
      </c>
      <c r="D109" s="6"/>
      <c r="E109" s="371">
        <v>41269</v>
      </c>
      <c r="F109" s="176">
        <v>3200</v>
      </c>
      <c r="G109" s="176">
        <v>3200</v>
      </c>
      <c r="H109" s="47">
        <f t="shared" si="1"/>
        <v>0</v>
      </c>
      <c r="I109" s="6"/>
      <c r="J109" s="6"/>
      <c r="K109" s="177">
        <v>210107272</v>
      </c>
    </row>
    <row r="110" spans="1:11" ht="12.75">
      <c r="A110" s="6">
        <v>97</v>
      </c>
      <c r="B110" s="6"/>
      <c r="C110" s="30" t="s">
        <v>526</v>
      </c>
      <c r="D110" s="6"/>
      <c r="E110" s="371">
        <v>41269</v>
      </c>
      <c r="F110" s="176">
        <v>3200</v>
      </c>
      <c r="G110" s="176">
        <v>3200</v>
      </c>
      <c r="H110" s="47">
        <f t="shared" si="1"/>
        <v>0</v>
      </c>
      <c r="I110" s="6"/>
      <c r="J110" s="6"/>
      <c r="K110" s="177">
        <v>210107273</v>
      </c>
    </row>
    <row r="111" spans="1:11" ht="12.75">
      <c r="A111" s="6">
        <v>98</v>
      </c>
      <c r="B111" s="6"/>
      <c r="C111" s="30" t="s">
        <v>526</v>
      </c>
      <c r="D111" s="6"/>
      <c r="E111" s="371">
        <v>41269</v>
      </c>
      <c r="F111" s="176">
        <v>3200</v>
      </c>
      <c r="G111" s="176">
        <v>3200</v>
      </c>
      <c r="H111" s="47">
        <f t="shared" si="1"/>
        <v>0</v>
      </c>
      <c r="I111" s="6"/>
      <c r="J111" s="6"/>
      <c r="K111" s="177">
        <v>210107274</v>
      </c>
    </row>
    <row r="112" spans="1:13" s="313" customFormat="1" ht="12.75">
      <c r="A112" s="6">
        <v>99</v>
      </c>
      <c r="B112" s="6"/>
      <c r="C112" s="30" t="s">
        <v>527</v>
      </c>
      <c r="D112" s="6"/>
      <c r="E112" s="371">
        <v>41185</v>
      </c>
      <c r="F112" s="176">
        <v>5281.83</v>
      </c>
      <c r="G112" s="176">
        <v>5281.83</v>
      </c>
      <c r="H112" s="47">
        <f t="shared" si="1"/>
        <v>0</v>
      </c>
      <c r="I112" s="6"/>
      <c r="J112" s="6"/>
      <c r="K112" s="177"/>
      <c r="L112" s="334"/>
      <c r="M112" s="8"/>
    </row>
    <row r="113" spans="1:11" ht="25.5">
      <c r="A113" s="6">
        <v>100</v>
      </c>
      <c r="B113" s="6"/>
      <c r="C113" s="30" t="s">
        <v>528</v>
      </c>
      <c r="D113" s="6"/>
      <c r="E113" s="371">
        <v>41631</v>
      </c>
      <c r="F113" s="176">
        <v>3375</v>
      </c>
      <c r="G113" s="176">
        <v>3375</v>
      </c>
      <c r="H113" s="47">
        <f t="shared" si="1"/>
        <v>0</v>
      </c>
      <c r="I113" s="6"/>
      <c r="J113" s="6"/>
      <c r="K113" s="177">
        <v>210107299</v>
      </c>
    </row>
    <row r="114" spans="1:13" s="313" customFormat="1" ht="25.5">
      <c r="A114" s="6">
        <v>101</v>
      </c>
      <c r="B114" s="6"/>
      <c r="C114" s="30" t="s">
        <v>529</v>
      </c>
      <c r="D114" s="6"/>
      <c r="E114" s="371">
        <v>41535</v>
      </c>
      <c r="F114" s="176">
        <v>30613.08</v>
      </c>
      <c r="G114" s="176">
        <v>30613.08</v>
      </c>
      <c r="H114" s="47">
        <f t="shared" si="1"/>
        <v>0</v>
      </c>
      <c r="I114" s="6"/>
      <c r="J114" s="6"/>
      <c r="K114" s="177"/>
      <c r="L114" s="334"/>
      <c r="M114" s="8"/>
    </row>
    <row r="115" spans="1:13" s="191" customFormat="1" ht="38.25">
      <c r="A115" s="6">
        <v>102</v>
      </c>
      <c r="B115" s="6"/>
      <c r="C115" s="30" t="s">
        <v>412</v>
      </c>
      <c r="D115" s="6"/>
      <c r="E115" s="371">
        <v>41998</v>
      </c>
      <c r="F115" s="176"/>
      <c r="G115" s="176"/>
      <c r="H115" s="47">
        <f t="shared" si="1"/>
        <v>0</v>
      </c>
      <c r="I115" s="6"/>
      <c r="J115" s="6"/>
      <c r="K115" s="177"/>
      <c r="L115" s="334"/>
      <c r="M115" s="8"/>
    </row>
    <row r="116" spans="1:13" s="313" customFormat="1" ht="51">
      <c r="A116" s="6">
        <v>103</v>
      </c>
      <c r="B116" s="6"/>
      <c r="C116" s="30" t="s">
        <v>1178</v>
      </c>
      <c r="D116" s="6"/>
      <c r="E116" s="371">
        <v>42153</v>
      </c>
      <c r="F116" s="176">
        <v>4464</v>
      </c>
      <c r="G116" s="176">
        <v>4464</v>
      </c>
      <c r="H116" s="47">
        <f t="shared" si="1"/>
        <v>0</v>
      </c>
      <c r="I116" s="6"/>
      <c r="J116" s="6"/>
      <c r="K116" s="177"/>
      <c r="L116" s="334"/>
      <c r="M116" s="8"/>
    </row>
    <row r="117" spans="1:13" s="313" customFormat="1" ht="38.25">
      <c r="A117" s="6">
        <v>104</v>
      </c>
      <c r="B117" s="6"/>
      <c r="C117" s="30" t="s">
        <v>1257</v>
      </c>
      <c r="D117" s="6"/>
      <c r="E117" s="371">
        <v>42103</v>
      </c>
      <c r="F117" s="176">
        <v>85953.59</v>
      </c>
      <c r="G117" s="176">
        <v>85953.59</v>
      </c>
      <c r="H117" s="47">
        <f t="shared" si="1"/>
        <v>0</v>
      </c>
      <c r="I117" s="6"/>
      <c r="J117" s="6"/>
      <c r="K117" s="177"/>
      <c r="L117" s="334"/>
      <c r="M117" s="8"/>
    </row>
    <row r="118" spans="1:11" ht="12.75">
      <c r="A118" s="6"/>
      <c r="B118" s="6"/>
      <c r="C118" s="30" t="s">
        <v>1164</v>
      </c>
      <c r="D118" s="6"/>
      <c r="E118" s="6"/>
      <c r="F118" s="176">
        <f>SUM(F14:F117)</f>
        <v>2104458.27</v>
      </c>
      <c r="G118" s="176">
        <f>SUM(G14:G117)</f>
        <v>2151148.9699999997</v>
      </c>
      <c r="H118" s="47">
        <f t="shared" si="1"/>
        <v>46690.69999999972</v>
      </c>
      <c r="I118" s="6"/>
      <c r="J118" s="6"/>
      <c r="K118" s="177"/>
    </row>
    <row r="119" spans="1:11" ht="63" customHeight="1">
      <c r="A119" s="409" t="s">
        <v>530</v>
      </c>
      <c r="B119" s="410"/>
      <c r="C119" s="410"/>
      <c r="D119" s="410"/>
      <c r="E119" s="410"/>
      <c r="F119" s="410"/>
      <c r="G119" s="410"/>
      <c r="H119" s="410"/>
      <c r="I119" s="410"/>
      <c r="J119" s="411"/>
      <c r="K119" s="177"/>
    </row>
    <row r="120" spans="1:13" s="313" customFormat="1" ht="38.25">
      <c r="A120" s="6">
        <v>105</v>
      </c>
      <c r="B120" s="6"/>
      <c r="C120" s="30" t="s">
        <v>531</v>
      </c>
      <c r="D120" s="6" t="s">
        <v>532</v>
      </c>
      <c r="E120" s="6">
        <v>2007</v>
      </c>
      <c r="F120" s="407">
        <v>163.67</v>
      </c>
      <c r="G120" s="407">
        <v>163.67</v>
      </c>
      <c r="H120" s="6">
        <f>G120-F120</f>
        <v>0</v>
      </c>
      <c r="I120" s="6"/>
      <c r="J120" s="6"/>
      <c r="K120" s="177" t="s">
        <v>533</v>
      </c>
      <c r="L120" s="334"/>
      <c r="M120" s="8"/>
    </row>
    <row r="121" spans="1:13" s="313" customFormat="1" ht="38.25">
      <c r="A121" s="6">
        <v>106</v>
      </c>
      <c r="B121" s="6"/>
      <c r="C121" s="30" t="s">
        <v>534</v>
      </c>
      <c r="D121" s="6"/>
      <c r="E121" s="6">
        <v>2007</v>
      </c>
      <c r="F121" s="407">
        <v>771.3</v>
      </c>
      <c r="G121" s="407">
        <v>771.3</v>
      </c>
      <c r="H121" s="6">
        <f aca="true" t="shared" si="2" ref="H121:H158">G121-F121</f>
        <v>0</v>
      </c>
      <c r="I121" s="6"/>
      <c r="J121" s="6"/>
      <c r="K121" s="177" t="s">
        <v>535</v>
      </c>
      <c r="L121" s="334"/>
      <c r="M121" s="8"/>
    </row>
    <row r="122" spans="1:13" s="313" customFormat="1" ht="38.25">
      <c r="A122" s="6">
        <v>107</v>
      </c>
      <c r="B122" s="6"/>
      <c r="C122" s="30" t="s">
        <v>536</v>
      </c>
      <c r="D122" s="6"/>
      <c r="E122" s="6">
        <v>2007</v>
      </c>
      <c r="F122" s="407">
        <v>502.45</v>
      </c>
      <c r="G122" s="407">
        <v>502.45</v>
      </c>
      <c r="H122" s="6">
        <f t="shared" si="2"/>
        <v>0</v>
      </c>
      <c r="I122" s="6"/>
      <c r="J122" s="6"/>
      <c r="K122" s="177" t="s">
        <v>537</v>
      </c>
      <c r="L122" s="334"/>
      <c r="M122" s="8"/>
    </row>
    <row r="123" spans="1:13" s="313" customFormat="1" ht="38.25">
      <c r="A123" s="6">
        <v>108</v>
      </c>
      <c r="B123" s="6"/>
      <c r="C123" s="30" t="s">
        <v>538</v>
      </c>
      <c r="D123" s="6"/>
      <c r="E123" s="6">
        <v>2007</v>
      </c>
      <c r="F123" s="407">
        <v>668.75</v>
      </c>
      <c r="G123" s="407">
        <v>668.75</v>
      </c>
      <c r="H123" s="6">
        <f t="shared" si="2"/>
        <v>0</v>
      </c>
      <c r="I123" s="6"/>
      <c r="J123" s="6"/>
      <c r="K123" s="177" t="s">
        <v>539</v>
      </c>
      <c r="L123" s="334"/>
      <c r="M123" s="8"/>
    </row>
    <row r="124" spans="1:13" s="313" customFormat="1" ht="25.5">
      <c r="A124" s="6">
        <v>109</v>
      </c>
      <c r="B124" s="6"/>
      <c r="C124" s="30" t="s">
        <v>540</v>
      </c>
      <c r="D124" s="6"/>
      <c r="E124" s="6">
        <v>2007</v>
      </c>
      <c r="F124" s="407">
        <v>797.48</v>
      </c>
      <c r="G124" s="407">
        <v>797.48</v>
      </c>
      <c r="H124" s="6">
        <f t="shared" si="2"/>
        <v>0</v>
      </c>
      <c r="I124" s="6"/>
      <c r="J124" s="6"/>
      <c r="K124" s="177" t="s">
        <v>541</v>
      </c>
      <c r="L124" s="334"/>
      <c r="M124" s="8"/>
    </row>
    <row r="125" spans="1:13" s="313" customFormat="1" ht="25.5">
      <c r="A125" s="6">
        <v>110</v>
      </c>
      <c r="B125" s="6"/>
      <c r="C125" s="30" t="s">
        <v>542</v>
      </c>
      <c r="D125" s="6"/>
      <c r="E125" s="6">
        <v>2007</v>
      </c>
      <c r="F125" s="176">
        <v>2860.35</v>
      </c>
      <c r="G125" s="176">
        <v>2860.35</v>
      </c>
      <c r="H125" s="6">
        <f t="shared" si="2"/>
        <v>0</v>
      </c>
      <c r="I125" s="6"/>
      <c r="J125" s="6"/>
      <c r="K125" s="177" t="s">
        <v>543</v>
      </c>
      <c r="L125" s="334"/>
      <c r="M125" s="8"/>
    </row>
    <row r="126" spans="1:13" s="313" customFormat="1" ht="25.5">
      <c r="A126" s="6">
        <v>111</v>
      </c>
      <c r="B126" s="6"/>
      <c r="C126" s="30" t="s">
        <v>544</v>
      </c>
      <c r="D126" s="6"/>
      <c r="E126" s="371">
        <v>39681</v>
      </c>
      <c r="F126" s="176">
        <v>4260.11</v>
      </c>
      <c r="G126" s="176">
        <v>4260.11</v>
      </c>
      <c r="H126" s="6">
        <f t="shared" si="2"/>
        <v>0</v>
      </c>
      <c r="I126" s="6"/>
      <c r="J126" s="6"/>
      <c r="K126" s="177">
        <v>11010720068</v>
      </c>
      <c r="L126" s="334"/>
      <c r="M126" s="8"/>
    </row>
    <row r="127" spans="1:13" s="313" customFormat="1" ht="12.75">
      <c r="A127" s="6">
        <v>112</v>
      </c>
      <c r="B127" s="6"/>
      <c r="C127" s="30" t="s">
        <v>545</v>
      </c>
      <c r="D127" s="6"/>
      <c r="E127" s="6">
        <v>2007</v>
      </c>
      <c r="F127" s="176">
        <v>4239.03</v>
      </c>
      <c r="G127" s="176">
        <v>4239.03</v>
      </c>
      <c r="H127" s="6">
        <f t="shared" si="2"/>
        <v>0</v>
      </c>
      <c r="I127" s="6"/>
      <c r="J127" s="6"/>
      <c r="K127" s="177" t="s">
        <v>546</v>
      </c>
      <c r="L127" s="334"/>
      <c r="M127" s="8"/>
    </row>
    <row r="128" spans="1:13" s="313" customFormat="1" ht="25.5">
      <c r="A128" s="6">
        <v>113</v>
      </c>
      <c r="B128" s="6"/>
      <c r="C128" s="30" t="s">
        <v>547</v>
      </c>
      <c r="D128" s="6"/>
      <c r="E128" s="6">
        <v>2007</v>
      </c>
      <c r="F128" s="176">
        <v>3000</v>
      </c>
      <c r="G128" s="176">
        <v>3000</v>
      </c>
      <c r="H128" s="6">
        <f t="shared" si="2"/>
        <v>0</v>
      </c>
      <c r="I128" s="6"/>
      <c r="J128" s="6"/>
      <c r="K128" s="177" t="s">
        <v>548</v>
      </c>
      <c r="L128" s="334"/>
      <c r="M128" s="8"/>
    </row>
    <row r="129" spans="1:13" s="313" customFormat="1" ht="25.5">
      <c r="A129" s="6">
        <v>114</v>
      </c>
      <c r="B129" s="6"/>
      <c r="C129" s="30" t="s">
        <v>549</v>
      </c>
      <c r="D129" s="6"/>
      <c r="E129" s="6">
        <v>2007</v>
      </c>
      <c r="F129" s="176">
        <v>14691.83</v>
      </c>
      <c r="G129" s="176">
        <v>14691.83</v>
      </c>
      <c r="H129" s="6">
        <f t="shared" si="2"/>
        <v>0</v>
      </c>
      <c r="I129" s="6"/>
      <c r="J129" s="6"/>
      <c r="K129" s="177" t="s">
        <v>550</v>
      </c>
      <c r="L129" s="334"/>
      <c r="M129" s="8"/>
    </row>
    <row r="130" spans="1:13" s="313" customFormat="1" ht="25.5">
      <c r="A130" s="6">
        <v>115</v>
      </c>
      <c r="B130" s="6"/>
      <c r="C130" s="30" t="s">
        <v>551</v>
      </c>
      <c r="D130" s="6"/>
      <c r="E130" s="371">
        <v>39531</v>
      </c>
      <c r="F130" s="176">
        <v>1648.94</v>
      </c>
      <c r="G130" s="176">
        <v>1648.94</v>
      </c>
      <c r="H130" s="6">
        <f t="shared" si="2"/>
        <v>0</v>
      </c>
      <c r="I130" s="6"/>
      <c r="J130" s="6"/>
      <c r="K130" s="177" t="s">
        <v>552</v>
      </c>
      <c r="L130" s="334"/>
      <c r="M130" s="8"/>
    </row>
    <row r="131" spans="1:13" s="313" customFormat="1" ht="38.25">
      <c r="A131" s="6">
        <v>116</v>
      </c>
      <c r="B131" s="6"/>
      <c r="C131" s="30" t="s">
        <v>553</v>
      </c>
      <c r="D131" s="6"/>
      <c r="E131" s="6">
        <v>2007</v>
      </c>
      <c r="F131" s="176">
        <v>1788.08</v>
      </c>
      <c r="G131" s="176">
        <v>1788.08</v>
      </c>
      <c r="H131" s="6">
        <f t="shared" si="2"/>
        <v>0</v>
      </c>
      <c r="I131" s="6"/>
      <c r="J131" s="6"/>
      <c r="K131" s="177" t="s">
        <v>554</v>
      </c>
      <c r="L131" s="334"/>
      <c r="M131" s="8"/>
    </row>
    <row r="132" spans="1:13" s="313" customFormat="1" ht="38.25">
      <c r="A132" s="6">
        <v>117</v>
      </c>
      <c r="B132" s="6"/>
      <c r="C132" s="30" t="s">
        <v>555</v>
      </c>
      <c r="D132" s="6"/>
      <c r="E132" s="6">
        <v>2007</v>
      </c>
      <c r="F132" s="407">
        <v>862.5</v>
      </c>
      <c r="G132" s="407">
        <v>862.5</v>
      </c>
      <c r="H132" s="6">
        <f t="shared" si="2"/>
        <v>0</v>
      </c>
      <c r="I132" s="6"/>
      <c r="J132" s="6"/>
      <c r="K132" s="177" t="s">
        <v>556</v>
      </c>
      <c r="L132" s="334"/>
      <c r="M132" s="8"/>
    </row>
    <row r="133" spans="1:13" s="313" customFormat="1" ht="38.25">
      <c r="A133" s="6">
        <v>118</v>
      </c>
      <c r="B133" s="6"/>
      <c r="C133" s="30" t="s">
        <v>557</v>
      </c>
      <c r="D133" s="6"/>
      <c r="E133" s="6">
        <v>2007</v>
      </c>
      <c r="F133" s="407">
        <v>66.25</v>
      </c>
      <c r="G133" s="407">
        <v>66.25</v>
      </c>
      <c r="H133" s="6">
        <f t="shared" si="2"/>
        <v>0</v>
      </c>
      <c r="I133" s="6"/>
      <c r="J133" s="6"/>
      <c r="K133" s="177" t="s">
        <v>558</v>
      </c>
      <c r="L133" s="334"/>
      <c r="M133" s="8"/>
    </row>
    <row r="134" spans="1:13" s="313" customFormat="1" ht="25.5">
      <c r="A134" s="6">
        <v>119</v>
      </c>
      <c r="B134" s="6"/>
      <c r="C134" s="30" t="s">
        <v>468</v>
      </c>
      <c r="D134" s="6"/>
      <c r="E134" s="6">
        <v>2003</v>
      </c>
      <c r="F134" s="176">
        <v>18405.74</v>
      </c>
      <c r="G134" s="176">
        <v>18405.74</v>
      </c>
      <c r="H134" s="6">
        <f t="shared" si="2"/>
        <v>0</v>
      </c>
      <c r="I134" s="6"/>
      <c r="J134" s="6"/>
      <c r="K134" s="177">
        <v>1101072003</v>
      </c>
      <c r="L134" s="334"/>
      <c r="M134" s="8"/>
    </row>
    <row r="135" spans="1:13" s="313" customFormat="1" ht="25.5">
      <c r="A135" s="6">
        <v>120</v>
      </c>
      <c r="B135" s="6"/>
      <c r="C135" s="30" t="s">
        <v>468</v>
      </c>
      <c r="D135" s="6"/>
      <c r="E135" s="6">
        <v>2003</v>
      </c>
      <c r="F135" s="176">
        <v>78589.51</v>
      </c>
      <c r="G135" s="176">
        <v>78589.51</v>
      </c>
      <c r="H135" s="6">
        <f t="shared" si="2"/>
        <v>0</v>
      </c>
      <c r="I135" s="6"/>
      <c r="J135" s="6"/>
      <c r="K135" s="177">
        <v>2101072003</v>
      </c>
      <c r="L135" s="334"/>
      <c r="M135" s="8"/>
    </row>
    <row r="136" spans="1:13" s="313" customFormat="1" ht="25.5">
      <c r="A136" s="6">
        <v>121</v>
      </c>
      <c r="B136" s="6"/>
      <c r="C136" s="30" t="s">
        <v>471</v>
      </c>
      <c r="D136" s="6"/>
      <c r="E136" s="6">
        <v>2004</v>
      </c>
      <c r="F136" s="176">
        <v>2452.04</v>
      </c>
      <c r="G136" s="176">
        <v>2452.04</v>
      </c>
      <c r="H136" s="6">
        <f t="shared" si="2"/>
        <v>0</v>
      </c>
      <c r="I136" s="6"/>
      <c r="J136" s="6"/>
      <c r="K136" s="177">
        <v>1101072004</v>
      </c>
      <c r="L136" s="334"/>
      <c r="M136" s="8"/>
    </row>
    <row r="137" spans="1:13" s="313" customFormat="1" ht="25.5">
      <c r="A137" s="6">
        <v>122</v>
      </c>
      <c r="B137" s="6"/>
      <c r="C137" s="30" t="s">
        <v>471</v>
      </c>
      <c r="D137" s="6"/>
      <c r="E137" s="6">
        <v>2004</v>
      </c>
      <c r="F137" s="176">
        <v>9808.18</v>
      </c>
      <c r="G137" s="176">
        <v>9808.18</v>
      </c>
      <c r="H137" s="6">
        <f t="shared" si="2"/>
        <v>0</v>
      </c>
      <c r="I137" s="6"/>
      <c r="J137" s="6"/>
      <c r="K137" s="177">
        <v>2101072004</v>
      </c>
      <c r="L137" s="334"/>
      <c r="M137" s="8"/>
    </row>
    <row r="138" spans="1:13" s="313" customFormat="1" ht="25.5">
      <c r="A138" s="6">
        <v>123</v>
      </c>
      <c r="B138" s="6"/>
      <c r="C138" s="30" t="s">
        <v>474</v>
      </c>
      <c r="D138" s="6"/>
      <c r="E138" s="6">
        <v>2005</v>
      </c>
      <c r="F138" s="176">
        <v>3104.29</v>
      </c>
      <c r="G138" s="176">
        <v>3104.29</v>
      </c>
      <c r="H138" s="6">
        <f t="shared" si="2"/>
        <v>0</v>
      </c>
      <c r="I138" s="6"/>
      <c r="J138" s="6"/>
      <c r="K138" s="177">
        <v>2101072005</v>
      </c>
      <c r="L138" s="334"/>
      <c r="M138" s="8"/>
    </row>
    <row r="139" spans="1:13" s="313" customFormat="1" ht="25.5">
      <c r="A139" s="6">
        <v>124</v>
      </c>
      <c r="B139" s="6"/>
      <c r="C139" s="30" t="s">
        <v>474</v>
      </c>
      <c r="D139" s="6"/>
      <c r="E139" s="6">
        <v>2005</v>
      </c>
      <c r="F139" s="407">
        <v>776.09</v>
      </c>
      <c r="G139" s="407">
        <v>776.09</v>
      </c>
      <c r="H139" s="6">
        <f t="shared" si="2"/>
        <v>0</v>
      </c>
      <c r="I139" s="6"/>
      <c r="J139" s="6"/>
      <c r="K139" s="177">
        <v>1101072005</v>
      </c>
      <c r="L139" s="334"/>
      <c r="M139" s="8"/>
    </row>
    <row r="140" spans="1:13" s="313" customFormat="1" ht="25.5">
      <c r="A140" s="6">
        <v>125</v>
      </c>
      <c r="B140" s="6"/>
      <c r="C140" s="30" t="s">
        <v>1171</v>
      </c>
      <c r="D140" s="6"/>
      <c r="E140" s="6">
        <v>2006</v>
      </c>
      <c r="F140" s="176">
        <v>2135.53</v>
      </c>
      <c r="G140" s="176">
        <v>2135.53</v>
      </c>
      <c r="H140" s="6">
        <f t="shared" si="2"/>
        <v>0</v>
      </c>
      <c r="I140" s="6"/>
      <c r="J140" s="6"/>
      <c r="K140" s="177">
        <v>2101072006</v>
      </c>
      <c r="L140" s="334"/>
      <c r="M140" s="8"/>
    </row>
    <row r="141" spans="1:13" s="313" customFormat="1" ht="25.5">
      <c r="A141" s="6">
        <v>126</v>
      </c>
      <c r="B141" s="6"/>
      <c r="C141" s="30" t="s">
        <v>1171</v>
      </c>
      <c r="D141" s="6"/>
      <c r="E141" s="371">
        <v>39052</v>
      </c>
      <c r="F141" s="176">
        <v>12947.94</v>
      </c>
      <c r="G141" s="176">
        <v>12947.94</v>
      </c>
      <c r="H141" s="6">
        <f t="shared" si="2"/>
        <v>0</v>
      </c>
      <c r="I141" s="6"/>
      <c r="J141" s="6"/>
      <c r="K141" s="177">
        <v>1101072006</v>
      </c>
      <c r="L141" s="334"/>
      <c r="M141" s="8"/>
    </row>
    <row r="142" spans="1:13" s="313" customFormat="1" ht="25.5">
      <c r="A142" s="6">
        <v>127</v>
      </c>
      <c r="B142" s="6"/>
      <c r="C142" s="30" t="s">
        <v>559</v>
      </c>
      <c r="D142" s="6"/>
      <c r="E142" s="371">
        <v>39428</v>
      </c>
      <c r="F142" s="176">
        <v>7491.04</v>
      </c>
      <c r="G142" s="176">
        <v>7491.04</v>
      </c>
      <c r="H142" s="6">
        <f t="shared" si="2"/>
        <v>0</v>
      </c>
      <c r="I142" s="6"/>
      <c r="J142" s="6"/>
      <c r="K142" s="177" t="s">
        <v>560</v>
      </c>
      <c r="L142" s="334"/>
      <c r="M142" s="8"/>
    </row>
    <row r="143" spans="1:13" s="313" customFormat="1" ht="12.75">
      <c r="A143" s="6">
        <v>128</v>
      </c>
      <c r="B143" s="6"/>
      <c r="C143" s="30" t="s">
        <v>561</v>
      </c>
      <c r="D143" s="6"/>
      <c r="E143" s="371">
        <v>39937</v>
      </c>
      <c r="F143" s="176">
        <v>11500.23</v>
      </c>
      <c r="G143" s="176">
        <v>11500.23</v>
      </c>
      <c r="H143" s="6">
        <f t="shared" si="2"/>
        <v>0</v>
      </c>
      <c r="I143" s="6"/>
      <c r="J143" s="6"/>
      <c r="K143" s="177" t="s">
        <v>562</v>
      </c>
      <c r="L143" s="334"/>
      <c r="M143" s="8"/>
    </row>
    <row r="144" spans="1:13" s="313" customFormat="1" ht="38.25">
      <c r="A144" s="6">
        <v>129</v>
      </c>
      <c r="B144" s="6"/>
      <c r="C144" s="30" t="s">
        <v>493</v>
      </c>
      <c r="D144" s="6"/>
      <c r="E144" s="371">
        <v>39990</v>
      </c>
      <c r="F144" s="407">
        <v>80</v>
      </c>
      <c r="G144" s="407">
        <v>80</v>
      </c>
      <c r="H144" s="6">
        <f t="shared" si="2"/>
        <v>0</v>
      </c>
      <c r="I144" s="6"/>
      <c r="J144" s="6"/>
      <c r="K144" s="177">
        <v>11010720084</v>
      </c>
      <c r="L144" s="334"/>
      <c r="M144" s="8"/>
    </row>
    <row r="145" spans="1:13" s="313" customFormat="1" ht="38.25">
      <c r="A145" s="6">
        <v>130</v>
      </c>
      <c r="B145" s="6"/>
      <c r="C145" s="30" t="s">
        <v>493</v>
      </c>
      <c r="D145" s="6"/>
      <c r="E145" s="371">
        <v>39990</v>
      </c>
      <c r="F145" s="176">
        <v>1021.25</v>
      </c>
      <c r="G145" s="176">
        <v>1021.25</v>
      </c>
      <c r="H145" s="6">
        <f t="shared" si="2"/>
        <v>0</v>
      </c>
      <c r="I145" s="6"/>
      <c r="J145" s="6"/>
      <c r="K145" s="177">
        <v>11010720083</v>
      </c>
      <c r="L145" s="334"/>
      <c r="M145" s="8"/>
    </row>
    <row r="146" spans="1:13" s="313" customFormat="1" ht="51">
      <c r="A146" s="6">
        <v>131</v>
      </c>
      <c r="B146" s="6"/>
      <c r="C146" s="30" t="s">
        <v>564</v>
      </c>
      <c r="D146" s="6"/>
      <c r="E146" s="371">
        <v>40532</v>
      </c>
      <c r="F146" s="407">
        <v>664</v>
      </c>
      <c r="G146" s="407">
        <v>664</v>
      </c>
      <c r="H146" s="6">
        <f t="shared" si="2"/>
        <v>0</v>
      </c>
      <c r="I146" s="6"/>
      <c r="J146" s="6"/>
      <c r="K146" s="177">
        <v>210107244</v>
      </c>
      <c r="L146" s="334"/>
      <c r="M146" s="8"/>
    </row>
    <row r="147" spans="1:13" s="313" customFormat="1" ht="51">
      <c r="A147" s="6">
        <v>132</v>
      </c>
      <c r="B147" s="6"/>
      <c r="C147" s="30" t="s">
        <v>564</v>
      </c>
      <c r="D147" s="6"/>
      <c r="E147" s="371">
        <v>40494</v>
      </c>
      <c r="F147" s="407">
        <v>199</v>
      </c>
      <c r="G147" s="407">
        <v>199</v>
      </c>
      <c r="H147" s="6">
        <f t="shared" si="2"/>
        <v>0</v>
      </c>
      <c r="I147" s="6"/>
      <c r="J147" s="6"/>
      <c r="K147" s="177">
        <v>210107241</v>
      </c>
      <c r="L147" s="334"/>
      <c r="M147" s="8"/>
    </row>
    <row r="148" spans="1:13" s="313" customFormat="1" ht="51">
      <c r="A148" s="6">
        <v>133</v>
      </c>
      <c r="B148" s="6"/>
      <c r="C148" s="30" t="s">
        <v>564</v>
      </c>
      <c r="D148" s="6"/>
      <c r="E148" s="371">
        <v>40431</v>
      </c>
      <c r="F148" s="407">
        <v>695</v>
      </c>
      <c r="G148" s="407">
        <v>695</v>
      </c>
      <c r="H148" s="6">
        <f t="shared" si="2"/>
        <v>0</v>
      </c>
      <c r="I148" s="6"/>
      <c r="J148" s="6"/>
      <c r="K148" s="177">
        <v>210107235</v>
      </c>
      <c r="L148" s="334"/>
      <c r="M148" s="8"/>
    </row>
    <row r="149" spans="1:13" s="313" customFormat="1" ht="51">
      <c r="A149" s="6">
        <v>134</v>
      </c>
      <c r="B149" s="6"/>
      <c r="C149" s="30" t="s">
        <v>564</v>
      </c>
      <c r="D149" s="6"/>
      <c r="E149" s="371">
        <v>40357</v>
      </c>
      <c r="F149" s="407">
        <v>833.67</v>
      </c>
      <c r="G149" s="407">
        <v>833.67</v>
      </c>
      <c r="H149" s="6">
        <f t="shared" si="2"/>
        <v>0</v>
      </c>
      <c r="I149" s="6"/>
      <c r="J149" s="6"/>
      <c r="K149" s="177">
        <v>210107229</v>
      </c>
      <c r="L149" s="334"/>
      <c r="M149" s="8"/>
    </row>
    <row r="150" spans="1:13" s="313" customFormat="1" ht="38.25">
      <c r="A150" s="6">
        <v>135</v>
      </c>
      <c r="B150" s="6"/>
      <c r="C150" s="30" t="s">
        <v>565</v>
      </c>
      <c r="D150" s="6"/>
      <c r="E150" s="371">
        <v>40162</v>
      </c>
      <c r="F150" s="176">
        <v>20847</v>
      </c>
      <c r="G150" s="176">
        <v>20847</v>
      </c>
      <c r="H150" s="6">
        <f t="shared" si="2"/>
        <v>0</v>
      </c>
      <c r="I150" s="6"/>
      <c r="J150" s="6"/>
      <c r="K150" s="177">
        <v>210107217</v>
      </c>
      <c r="L150" s="334"/>
      <c r="M150" s="8"/>
    </row>
    <row r="151" spans="1:11" ht="12.75">
      <c r="A151" s="6">
        <v>136</v>
      </c>
      <c r="B151" s="6"/>
      <c r="C151" s="30" t="s">
        <v>566</v>
      </c>
      <c r="D151" s="6"/>
      <c r="E151" s="6">
        <v>2004</v>
      </c>
      <c r="F151" s="176">
        <v>3360</v>
      </c>
      <c r="G151" s="176">
        <v>3360</v>
      </c>
      <c r="H151" s="6">
        <f t="shared" si="2"/>
        <v>0</v>
      </c>
      <c r="I151" s="6"/>
      <c r="J151" s="6"/>
      <c r="K151" s="177">
        <v>110104404000047</v>
      </c>
    </row>
    <row r="152" spans="1:11" ht="38.25">
      <c r="A152" s="6">
        <v>137</v>
      </c>
      <c r="B152" s="6"/>
      <c r="C152" s="30" t="s">
        <v>567</v>
      </c>
      <c r="D152" s="6"/>
      <c r="E152" s="6">
        <v>2007</v>
      </c>
      <c r="F152" s="176">
        <v>7000</v>
      </c>
      <c r="G152" s="176">
        <v>7000</v>
      </c>
      <c r="H152" s="6">
        <f t="shared" si="2"/>
        <v>0</v>
      </c>
      <c r="I152" s="6"/>
      <c r="J152" s="6"/>
      <c r="K152" s="177">
        <v>110104207000082</v>
      </c>
    </row>
    <row r="153" spans="1:11" ht="12.75">
      <c r="A153" s="6">
        <v>138</v>
      </c>
      <c r="B153" s="6"/>
      <c r="C153" s="30" t="s">
        <v>568</v>
      </c>
      <c r="D153" s="6"/>
      <c r="E153" s="6">
        <v>2003</v>
      </c>
      <c r="F153" s="176">
        <v>4297.6</v>
      </c>
      <c r="G153" s="176">
        <v>4297.6</v>
      </c>
      <c r="H153" s="6">
        <f t="shared" si="2"/>
        <v>0</v>
      </c>
      <c r="I153" s="6"/>
      <c r="J153" s="6"/>
      <c r="K153" s="177">
        <v>110106203000048</v>
      </c>
    </row>
    <row r="154" spans="1:13" s="191" customFormat="1" ht="38.25">
      <c r="A154" s="6">
        <v>139</v>
      </c>
      <c r="B154" s="6"/>
      <c r="C154" s="30" t="s">
        <v>32</v>
      </c>
      <c r="D154" s="6"/>
      <c r="E154" s="371">
        <v>41998</v>
      </c>
      <c r="F154" s="176"/>
      <c r="G154" s="176"/>
      <c r="H154" s="6">
        <f t="shared" si="2"/>
        <v>0</v>
      </c>
      <c r="I154" s="6"/>
      <c r="J154" s="6"/>
      <c r="K154" s="177"/>
      <c r="L154" s="334"/>
      <c r="M154" s="8"/>
    </row>
    <row r="155" spans="1:13" s="313" customFormat="1" ht="25.5">
      <c r="A155" s="6">
        <v>140</v>
      </c>
      <c r="B155" s="6"/>
      <c r="C155" s="30" t="s">
        <v>563</v>
      </c>
      <c r="D155" s="6"/>
      <c r="E155" s="371">
        <v>41234</v>
      </c>
      <c r="F155" s="176">
        <v>10346</v>
      </c>
      <c r="G155" s="176">
        <v>10346</v>
      </c>
      <c r="H155" s="6">
        <f t="shared" si="2"/>
        <v>0</v>
      </c>
      <c r="I155" s="6"/>
      <c r="J155" s="6"/>
      <c r="K155" s="177"/>
      <c r="L155" s="334"/>
      <c r="M155" s="8"/>
    </row>
    <row r="156" spans="1:13" s="191" customFormat="1" ht="38.25">
      <c r="A156" s="6">
        <v>141</v>
      </c>
      <c r="B156" s="6"/>
      <c r="C156" s="30" t="s">
        <v>569</v>
      </c>
      <c r="D156" s="6"/>
      <c r="E156" s="371">
        <v>41269</v>
      </c>
      <c r="F156" s="176"/>
      <c r="G156" s="176"/>
      <c r="H156" s="6">
        <f t="shared" si="2"/>
        <v>0</v>
      </c>
      <c r="I156" s="6"/>
      <c r="J156" s="6"/>
      <c r="K156" s="177"/>
      <c r="L156" s="334"/>
      <c r="M156" s="8"/>
    </row>
    <row r="157" spans="1:13" s="313" customFormat="1" ht="25.5">
      <c r="A157" s="6">
        <v>142</v>
      </c>
      <c r="B157" s="6"/>
      <c r="C157" s="30" t="s">
        <v>570</v>
      </c>
      <c r="D157" s="6"/>
      <c r="E157" s="371">
        <v>40164</v>
      </c>
      <c r="F157" s="176">
        <v>1389.54</v>
      </c>
      <c r="G157" s="176">
        <v>1389.54</v>
      </c>
      <c r="H157" s="6">
        <f t="shared" si="2"/>
        <v>0</v>
      </c>
      <c r="I157" s="6"/>
      <c r="J157" s="6"/>
      <c r="K157" s="177"/>
      <c r="L157" s="334"/>
      <c r="M157" s="8"/>
    </row>
    <row r="158" spans="1:11" ht="12.75">
      <c r="A158" s="6"/>
      <c r="B158" s="6"/>
      <c r="C158" s="30" t="s">
        <v>571</v>
      </c>
      <c r="D158" s="6"/>
      <c r="E158" s="6"/>
      <c r="F158" s="176">
        <f>SUM(F120:F157)</f>
        <v>234264.39000000004</v>
      </c>
      <c r="G158" s="176">
        <f>SUM(G120:G157)</f>
        <v>234264.39000000004</v>
      </c>
      <c r="H158" s="6">
        <f t="shared" si="2"/>
        <v>0</v>
      </c>
      <c r="I158" s="6"/>
      <c r="J158" s="6"/>
      <c r="K158" s="177"/>
    </row>
    <row r="159" spans="1:11" ht="62.25" customHeight="1">
      <c r="A159" s="412" t="s">
        <v>572</v>
      </c>
      <c r="B159" s="413"/>
      <c r="C159" s="413"/>
      <c r="D159" s="413"/>
      <c r="E159" s="413"/>
      <c r="F159" s="413"/>
      <c r="G159" s="413"/>
      <c r="H159" s="413"/>
      <c r="I159" s="413"/>
      <c r="J159" s="413"/>
      <c r="K159" s="413"/>
    </row>
    <row r="160" spans="1:13" s="313" customFormat="1" ht="25.5">
      <c r="A160" s="6">
        <v>143</v>
      </c>
      <c r="B160" s="6"/>
      <c r="C160" s="30" t="s">
        <v>551</v>
      </c>
      <c r="D160" s="6" t="s">
        <v>532</v>
      </c>
      <c r="E160" s="371">
        <v>37956</v>
      </c>
      <c r="F160" s="176">
        <v>2742.22</v>
      </c>
      <c r="G160" s="176">
        <v>2742.22</v>
      </c>
      <c r="H160" s="47">
        <f>G160-F160</f>
        <v>0</v>
      </c>
      <c r="I160" s="6"/>
      <c r="J160" s="6"/>
      <c r="K160" s="177" t="s">
        <v>573</v>
      </c>
      <c r="L160" s="334"/>
      <c r="M160" s="8"/>
    </row>
    <row r="161" spans="1:13" s="313" customFormat="1" ht="38.25">
      <c r="A161" s="6">
        <v>144</v>
      </c>
      <c r="B161" s="6"/>
      <c r="C161" s="30" t="s">
        <v>574</v>
      </c>
      <c r="D161" s="6"/>
      <c r="E161" s="371">
        <v>37956</v>
      </c>
      <c r="F161" s="407">
        <v>478.75</v>
      </c>
      <c r="G161" s="407">
        <v>478.75</v>
      </c>
      <c r="H161" s="47">
        <f aca="true" t="shared" si="3" ref="H161:H224">G161-F161</f>
        <v>0</v>
      </c>
      <c r="I161" s="6"/>
      <c r="J161" s="6"/>
      <c r="K161" s="177" t="s">
        <v>575</v>
      </c>
      <c r="L161" s="334"/>
      <c r="M161" s="8"/>
    </row>
    <row r="162" spans="1:13" s="313" customFormat="1" ht="38.25">
      <c r="A162" s="6">
        <v>145</v>
      </c>
      <c r="B162" s="6"/>
      <c r="C162" s="30" t="s">
        <v>576</v>
      </c>
      <c r="D162" s="6"/>
      <c r="E162" s="371">
        <v>37956</v>
      </c>
      <c r="F162" s="407">
        <v>163.67</v>
      </c>
      <c r="G162" s="407">
        <v>163.67</v>
      </c>
      <c r="H162" s="47">
        <f t="shared" si="3"/>
        <v>0</v>
      </c>
      <c r="I162" s="6"/>
      <c r="J162" s="6"/>
      <c r="K162" s="177" t="s">
        <v>577</v>
      </c>
      <c r="L162" s="334"/>
      <c r="M162" s="8"/>
    </row>
    <row r="163" spans="1:13" s="313" customFormat="1" ht="38.25">
      <c r="A163" s="6">
        <v>146</v>
      </c>
      <c r="B163" s="6"/>
      <c r="C163" s="30" t="s">
        <v>448</v>
      </c>
      <c r="D163" s="6"/>
      <c r="E163" s="6">
        <v>2007</v>
      </c>
      <c r="F163" s="407">
        <v>601.5</v>
      </c>
      <c r="G163" s="407">
        <v>601.5</v>
      </c>
      <c r="H163" s="47">
        <f t="shared" si="3"/>
        <v>0</v>
      </c>
      <c r="I163" s="6"/>
      <c r="J163" s="6"/>
      <c r="K163" s="177" t="s">
        <v>578</v>
      </c>
      <c r="L163" s="334"/>
      <c r="M163" s="8"/>
    </row>
    <row r="164" spans="1:13" s="313" customFormat="1" ht="38.25">
      <c r="A164" s="6">
        <v>147</v>
      </c>
      <c r="B164" s="6"/>
      <c r="C164" s="30" t="s">
        <v>579</v>
      </c>
      <c r="D164" s="6"/>
      <c r="E164" s="6">
        <v>2007</v>
      </c>
      <c r="F164" s="407">
        <v>571.25</v>
      </c>
      <c r="G164" s="407">
        <v>571.25</v>
      </c>
      <c r="H164" s="47">
        <f t="shared" si="3"/>
        <v>0</v>
      </c>
      <c r="I164" s="6"/>
      <c r="J164" s="6"/>
      <c r="K164" s="177" t="s">
        <v>580</v>
      </c>
      <c r="L164" s="334"/>
      <c r="M164" s="8"/>
    </row>
    <row r="165" spans="1:13" s="313" customFormat="1" ht="38.25">
      <c r="A165" s="6">
        <v>148</v>
      </c>
      <c r="B165" s="6"/>
      <c r="C165" s="30" t="s">
        <v>581</v>
      </c>
      <c r="D165" s="6"/>
      <c r="E165" s="6">
        <v>2007</v>
      </c>
      <c r="F165" s="407">
        <v>625</v>
      </c>
      <c r="G165" s="407">
        <v>625</v>
      </c>
      <c r="H165" s="47">
        <f t="shared" si="3"/>
        <v>0</v>
      </c>
      <c r="I165" s="6"/>
      <c r="J165" s="6"/>
      <c r="K165" s="177" t="s">
        <v>582</v>
      </c>
      <c r="L165" s="334"/>
      <c r="M165" s="8"/>
    </row>
    <row r="166" spans="1:13" s="313" customFormat="1" ht="38.25">
      <c r="A166" s="6">
        <v>149</v>
      </c>
      <c r="B166" s="6"/>
      <c r="C166" s="30" t="s">
        <v>583</v>
      </c>
      <c r="D166" s="6"/>
      <c r="E166" s="6">
        <v>2007</v>
      </c>
      <c r="F166" s="407">
        <v>550</v>
      </c>
      <c r="G166" s="407">
        <v>550</v>
      </c>
      <c r="H166" s="47">
        <f t="shared" si="3"/>
        <v>0</v>
      </c>
      <c r="I166" s="6"/>
      <c r="J166" s="6"/>
      <c r="K166" s="177" t="s">
        <v>584</v>
      </c>
      <c r="L166" s="334"/>
      <c r="M166" s="8"/>
    </row>
    <row r="167" spans="1:13" s="313" customFormat="1" ht="25.5">
      <c r="A167" s="6">
        <v>150</v>
      </c>
      <c r="B167" s="6"/>
      <c r="C167" s="30" t="s">
        <v>585</v>
      </c>
      <c r="D167" s="6"/>
      <c r="E167" s="6">
        <v>2007</v>
      </c>
      <c r="F167" s="176">
        <v>2364.96</v>
      </c>
      <c r="G167" s="176">
        <v>2364.96</v>
      </c>
      <c r="H167" s="47">
        <f t="shared" si="3"/>
        <v>0</v>
      </c>
      <c r="I167" s="6"/>
      <c r="J167" s="6"/>
      <c r="K167" s="177" t="s">
        <v>586</v>
      </c>
      <c r="L167" s="334"/>
      <c r="M167" s="8"/>
    </row>
    <row r="168" spans="1:13" s="313" customFormat="1" ht="25.5">
      <c r="A168" s="6">
        <v>151</v>
      </c>
      <c r="B168" s="6"/>
      <c r="C168" s="30" t="s">
        <v>587</v>
      </c>
      <c r="D168" s="6"/>
      <c r="E168" s="6">
        <v>2007</v>
      </c>
      <c r="F168" s="407">
        <v>797.48</v>
      </c>
      <c r="G168" s="407">
        <v>797.48</v>
      </c>
      <c r="H168" s="47">
        <f t="shared" si="3"/>
        <v>0</v>
      </c>
      <c r="I168" s="6"/>
      <c r="J168" s="6"/>
      <c r="K168" s="177" t="s">
        <v>588</v>
      </c>
      <c r="L168" s="334"/>
      <c r="M168" s="8"/>
    </row>
    <row r="169" spans="1:13" s="313" customFormat="1" ht="25.5">
      <c r="A169" s="6">
        <v>152</v>
      </c>
      <c r="B169" s="6"/>
      <c r="C169" s="30" t="s">
        <v>544</v>
      </c>
      <c r="D169" s="6"/>
      <c r="E169" s="371">
        <v>39681</v>
      </c>
      <c r="F169" s="176">
        <v>4768.97</v>
      </c>
      <c r="G169" s="176">
        <v>4768.97</v>
      </c>
      <c r="H169" s="47">
        <f t="shared" si="3"/>
        <v>0</v>
      </c>
      <c r="I169" s="6"/>
      <c r="J169" s="6"/>
      <c r="K169" s="177">
        <v>11010720069</v>
      </c>
      <c r="L169" s="334"/>
      <c r="M169" s="8"/>
    </row>
    <row r="170" spans="1:13" s="313" customFormat="1" ht="25.5">
      <c r="A170" s="6">
        <v>153</v>
      </c>
      <c r="B170" s="6"/>
      <c r="C170" s="30" t="s">
        <v>589</v>
      </c>
      <c r="D170" s="6"/>
      <c r="E170" s="6">
        <v>2007</v>
      </c>
      <c r="F170" s="176">
        <v>7835.71</v>
      </c>
      <c r="G170" s="176">
        <v>7835.71</v>
      </c>
      <c r="H170" s="47">
        <f t="shared" si="3"/>
        <v>0</v>
      </c>
      <c r="I170" s="6"/>
      <c r="J170" s="6"/>
      <c r="K170" s="177" t="s">
        <v>590</v>
      </c>
      <c r="L170" s="334"/>
      <c r="M170" s="8"/>
    </row>
    <row r="171" spans="1:13" s="313" customFormat="1" ht="25.5">
      <c r="A171" s="6">
        <v>154</v>
      </c>
      <c r="B171" s="6"/>
      <c r="C171" s="30" t="s">
        <v>33</v>
      </c>
      <c r="D171" s="6"/>
      <c r="E171" s="6">
        <v>2007</v>
      </c>
      <c r="F171" s="176">
        <v>1919.38</v>
      </c>
      <c r="G171" s="176">
        <v>1919.38</v>
      </c>
      <c r="H171" s="47">
        <f t="shared" si="3"/>
        <v>0</v>
      </c>
      <c r="I171" s="6"/>
      <c r="J171" s="6"/>
      <c r="K171" s="177" t="s">
        <v>34</v>
      </c>
      <c r="L171" s="334"/>
      <c r="M171" s="8"/>
    </row>
    <row r="172" spans="1:13" s="313" customFormat="1" ht="25.5">
      <c r="A172" s="6">
        <v>155</v>
      </c>
      <c r="B172" s="6"/>
      <c r="C172" s="30" t="s">
        <v>591</v>
      </c>
      <c r="D172" s="6"/>
      <c r="E172" s="6">
        <v>2007</v>
      </c>
      <c r="F172" s="176">
        <v>10000</v>
      </c>
      <c r="G172" s="176">
        <v>10000</v>
      </c>
      <c r="H172" s="47">
        <f t="shared" si="3"/>
        <v>0</v>
      </c>
      <c r="I172" s="6"/>
      <c r="J172" s="6"/>
      <c r="K172" s="177" t="s">
        <v>592</v>
      </c>
      <c r="L172" s="334"/>
      <c r="M172" s="8"/>
    </row>
    <row r="173" spans="1:13" s="313" customFormat="1" ht="25.5">
      <c r="A173" s="6">
        <v>156</v>
      </c>
      <c r="B173" s="6"/>
      <c r="C173" s="30" t="s">
        <v>593</v>
      </c>
      <c r="D173" s="6"/>
      <c r="E173" s="6">
        <v>2007</v>
      </c>
      <c r="F173" s="176">
        <v>14063.4</v>
      </c>
      <c r="G173" s="176">
        <v>14063.4</v>
      </c>
      <c r="H173" s="47">
        <f t="shared" si="3"/>
        <v>0</v>
      </c>
      <c r="I173" s="6"/>
      <c r="J173" s="6"/>
      <c r="K173" s="177" t="s">
        <v>594</v>
      </c>
      <c r="L173" s="334"/>
      <c r="M173" s="8"/>
    </row>
    <row r="174" spans="1:13" s="313" customFormat="1" ht="25.5">
      <c r="A174" s="6">
        <v>157</v>
      </c>
      <c r="B174" s="6"/>
      <c r="C174" s="30" t="s">
        <v>595</v>
      </c>
      <c r="D174" s="6"/>
      <c r="E174" s="6">
        <v>2003</v>
      </c>
      <c r="F174" s="176">
        <v>18903.73</v>
      </c>
      <c r="G174" s="176">
        <v>18903.73</v>
      </c>
      <c r="H174" s="47">
        <f t="shared" si="3"/>
        <v>0</v>
      </c>
      <c r="I174" s="6"/>
      <c r="J174" s="6"/>
      <c r="K174" s="177" t="s">
        <v>596</v>
      </c>
      <c r="L174" s="334"/>
      <c r="M174" s="8"/>
    </row>
    <row r="175" spans="1:13" s="313" customFormat="1" ht="25.5">
      <c r="A175" s="6">
        <v>158</v>
      </c>
      <c r="B175" s="6"/>
      <c r="C175" s="30" t="s">
        <v>595</v>
      </c>
      <c r="D175" s="6"/>
      <c r="E175" s="6">
        <v>2003</v>
      </c>
      <c r="F175" s="176">
        <v>74313.34</v>
      </c>
      <c r="G175" s="176">
        <v>74313.34</v>
      </c>
      <c r="H175" s="47">
        <f t="shared" si="3"/>
        <v>0</v>
      </c>
      <c r="I175" s="6"/>
      <c r="J175" s="6"/>
      <c r="K175" s="177" t="s">
        <v>597</v>
      </c>
      <c r="L175" s="334"/>
      <c r="M175" s="8"/>
    </row>
    <row r="176" spans="1:13" s="313" customFormat="1" ht="25.5">
      <c r="A176" s="6">
        <v>159</v>
      </c>
      <c r="B176" s="6"/>
      <c r="C176" s="30" t="s">
        <v>471</v>
      </c>
      <c r="D176" s="6"/>
      <c r="E176" s="6">
        <v>2004</v>
      </c>
      <c r="F176" s="176">
        <v>2627</v>
      </c>
      <c r="G176" s="176">
        <v>2627</v>
      </c>
      <c r="H176" s="47">
        <f t="shared" si="3"/>
        <v>0</v>
      </c>
      <c r="I176" s="6"/>
      <c r="J176" s="6"/>
      <c r="K176" s="177" t="s">
        <v>598</v>
      </c>
      <c r="L176" s="334"/>
      <c r="M176" s="8"/>
    </row>
    <row r="177" spans="1:13" s="313" customFormat="1" ht="25.5">
      <c r="A177" s="6">
        <v>160</v>
      </c>
      <c r="B177" s="6"/>
      <c r="C177" s="30" t="s">
        <v>471</v>
      </c>
      <c r="D177" s="6"/>
      <c r="E177" s="6">
        <v>2004</v>
      </c>
      <c r="F177" s="176">
        <v>10508.01</v>
      </c>
      <c r="G177" s="176">
        <v>10508.01</v>
      </c>
      <c r="H177" s="47">
        <f t="shared" si="3"/>
        <v>0</v>
      </c>
      <c r="I177" s="6"/>
      <c r="J177" s="6"/>
      <c r="K177" s="177" t="s">
        <v>599</v>
      </c>
      <c r="L177" s="334"/>
      <c r="M177" s="8"/>
    </row>
    <row r="178" spans="1:13" s="313" customFormat="1" ht="25.5">
      <c r="A178" s="6">
        <v>161</v>
      </c>
      <c r="B178" s="6"/>
      <c r="C178" s="30" t="s">
        <v>474</v>
      </c>
      <c r="D178" s="6"/>
      <c r="E178" s="6">
        <v>2005</v>
      </c>
      <c r="F178" s="176">
        <v>9930.63</v>
      </c>
      <c r="G178" s="176">
        <v>9930.63</v>
      </c>
      <c r="H178" s="47">
        <f t="shared" si="3"/>
        <v>0</v>
      </c>
      <c r="I178" s="6"/>
      <c r="J178" s="6"/>
      <c r="K178" s="177" t="s">
        <v>600</v>
      </c>
      <c r="L178" s="334"/>
      <c r="M178" s="8"/>
    </row>
    <row r="179" spans="1:13" s="313" customFormat="1" ht="25.5">
      <c r="A179" s="6">
        <v>162</v>
      </c>
      <c r="B179" s="6"/>
      <c r="C179" s="30" t="s">
        <v>474</v>
      </c>
      <c r="D179" s="6"/>
      <c r="E179" s="6">
        <v>2005</v>
      </c>
      <c r="F179" s="176">
        <v>2541.5</v>
      </c>
      <c r="G179" s="176">
        <v>2541.5</v>
      </c>
      <c r="H179" s="47">
        <f t="shared" si="3"/>
        <v>0</v>
      </c>
      <c r="I179" s="6"/>
      <c r="J179" s="6"/>
      <c r="K179" s="177" t="s">
        <v>601</v>
      </c>
      <c r="L179" s="334"/>
      <c r="M179" s="8"/>
    </row>
    <row r="180" spans="1:13" s="313" customFormat="1" ht="25.5">
      <c r="A180" s="6">
        <v>163</v>
      </c>
      <c r="B180" s="6"/>
      <c r="C180" s="30" t="s">
        <v>1171</v>
      </c>
      <c r="D180" s="6"/>
      <c r="E180" s="6">
        <v>2006</v>
      </c>
      <c r="F180" s="176">
        <v>2475.93</v>
      </c>
      <c r="G180" s="176">
        <v>2475.93</v>
      </c>
      <c r="H180" s="47">
        <f t="shared" si="3"/>
        <v>0</v>
      </c>
      <c r="I180" s="6"/>
      <c r="J180" s="6"/>
      <c r="K180" s="177" t="s">
        <v>602</v>
      </c>
      <c r="L180" s="334"/>
      <c r="M180" s="8"/>
    </row>
    <row r="181" spans="1:13" s="313" customFormat="1" ht="25.5">
      <c r="A181" s="6">
        <v>164</v>
      </c>
      <c r="B181" s="6"/>
      <c r="C181" s="30" t="s">
        <v>1171</v>
      </c>
      <c r="D181" s="6"/>
      <c r="E181" s="371">
        <v>39052</v>
      </c>
      <c r="F181" s="176">
        <v>14101.71</v>
      </c>
      <c r="G181" s="176">
        <v>14101.71</v>
      </c>
      <c r="H181" s="47">
        <f t="shared" si="3"/>
        <v>0</v>
      </c>
      <c r="I181" s="6"/>
      <c r="J181" s="6"/>
      <c r="K181" s="177" t="s">
        <v>603</v>
      </c>
      <c r="L181" s="334"/>
      <c r="M181" s="8"/>
    </row>
    <row r="182" spans="1:13" s="313" customFormat="1" ht="12.75">
      <c r="A182" s="6">
        <v>165</v>
      </c>
      <c r="B182" s="6"/>
      <c r="C182" s="30" t="s">
        <v>561</v>
      </c>
      <c r="D182" s="6"/>
      <c r="E182" s="371">
        <v>39937</v>
      </c>
      <c r="F182" s="176">
        <v>12903.61</v>
      </c>
      <c r="G182" s="176">
        <v>12903.61</v>
      </c>
      <c r="H182" s="47">
        <f t="shared" si="3"/>
        <v>0</v>
      </c>
      <c r="I182" s="6"/>
      <c r="J182" s="6"/>
      <c r="K182" s="177" t="s">
        <v>604</v>
      </c>
      <c r="L182" s="334"/>
      <c r="M182" s="8"/>
    </row>
    <row r="183" spans="1:13" s="313" customFormat="1" ht="38.25">
      <c r="A183" s="6">
        <v>166</v>
      </c>
      <c r="B183" s="6"/>
      <c r="C183" s="30" t="s">
        <v>493</v>
      </c>
      <c r="D183" s="6"/>
      <c r="E183" s="371">
        <v>39990</v>
      </c>
      <c r="F183" s="407">
        <v>120</v>
      </c>
      <c r="G183" s="407">
        <v>120</v>
      </c>
      <c r="H183" s="47">
        <f t="shared" si="3"/>
        <v>0</v>
      </c>
      <c r="I183" s="6"/>
      <c r="J183" s="6"/>
      <c r="K183" s="177">
        <v>11010720086</v>
      </c>
      <c r="L183" s="334"/>
      <c r="M183" s="8"/>
    </row>
    <row r="184" spans="1:13" s="313" customFormat="1" ht="38.25">
      <c r="A184" s="6">
        <v>167</v>
      </c>
      <c r="B184" s="6"/>
      <c r="C184" s="30" t="s">
        <v>493</v>
      </c>
      <c r="D184" s="6"/>
      <c r="E184" s="371">
        <v>39990</v>
      </c>
      <c r="F184" s="176">
        <v>1345.77</v>
      </c>
      <c r="G184" s="176">
        <v>1345.77</v>
      </c>
      <c r="H184" s="47">
        <f t="shared" si="3"/>
        <v>0</v>
      </c>
      <c r="I184" s="6"/>
      <c r="J184" s="6"/>
      <c r="K184" s="177">
        <v>11010720085</v>
      </c>
      <c r="L184" s="334"/>
      <c r="M184" s="8"/>
    </row>
    <row r="185" spans="1:13" s="313" customFormat="1" ht="38.25">
      <c r="A185" s="6">
        <v>168</v>
      </c>
      <c r="B185" s="6"/>
      <c r="C185" s="30" t="s">
        <v>605</v>
      </c>
      <c r="D185" s="6"/>
      <c r="E185" s="371">
        <v>40162</v>
      </c>
      <c r="F185" s="176">
        <v>4948</v>
      </c>
      <c r="G185" s="176">
        <v>4948</v>
      </c>
      <c r="H185" s="47">
        <f t="shared" si="3"/>
        <v>0</v>
      </c>
      <c r="I185" s="6"/>
      <c r="J185" s="6"/>
      <c r="K185" s="177">
        <v>210107218</v>
      </c>
      <c r="L185" s="334"/>
      <c r="M185" s="8"/>
    </row>
    <row r="186" spans="1:13" s="313" customFormat="1" ht="25.5">
      <c r="A186" s="6">
        <v>169</v>
      </c>
      <c r="B186" s="6"/>
      <c r="C186" s="30" t="s">
        <v>606</v>
      </c>
      <c r="D186" s="6"/>
      <c r="E186" s="371">
        <v>40553</v>
      </c>
      <c r="F186" s="176">
        <v>6387</v>
      </c>
      <c r="G186" s="176">
        <v>6387</v>
      </c>
      <c r="H186" s="47">
        <f t="shared" si="3"/>
        <v>0</v>
      </c>
      <c r="I186" s="6"/>
      <c r="J186" s="6"/>
      <c r="K186" s="177">
        <v>210107248</v>
      </c>
      <c r="L186" s="334"/>
      <c r="M186" s="8"/>
    </row>
    <row r="187" spans="1:13" s="191" customFormat="1" ht="38.25">
      <c r="A187" s="6">
        <v>170</v>
      </c>
      <c r="B187" s="6"/>
      <c r="C187" s="30" t="s">
        <v>607</v>
      </c>
      <c r="D187" s="6"/>
      <c r="E187" s="371">
        <v>40357</v>
      </c>
      <c r="F187" s="407"/>
      <c r="G187" s="407"/>
      <c r="H187" s="47">
        <f t="shared" si="3"/>
        <v>0</v>
      </c>
      <c r="I187" s="6"/>
      <c r="J187" s="6"/>
      <c r="K187" s="177">
        <v>210107231</v>
      </c>
      <c r="L187" s="334"/>
      <c r="M187" s="8"/>
    </row>
    <row r="188" spans="1:13" s="313" customFormat="1" ht="38.25">
      <c r="A188" s="6">
        <v>171</v>
      </c>
      <c r="B188" s="6"/>
      <c r="C188" s="30" t="s">
        <v>607</v>
      </c>
      <c r="D188" s="6"/>
      <c r="E188" s="371">
        <v>40431</v>
      </c>
      <c r="F188" s="407">
        <v>320</v>
      </c>
      <c r="G188" s="407">
        <v>320</v>
      </c>
      <c r="H188" s="47">
        <f t="shared" si="3"/>
        <v>0</v>
      </c>
      <c r="I188" s="6"/>
      <c r="J188" s="6"/>
      <c r="K188" s="177">
        <v>210107237</v>
      </c>
      <c r="L188" s="334"/>
      <c r="M188" s="8"/>
    </row>
    <row r="189" spans="1:13" s="313" customFormat="1" ht="38.25">
      <c r="A189" s="6">
        <v>172</v>
      </c>
      <c r="B189" s="6"/>
      <c r="C189" s="30" t="s">
        <v>607</v>
      </c>
      <c r="D189" s="6"/>
      <c r="E189" s="371">
        <v>40494</v>
      </c>
      <c r="F189" s="407">
        <v>574</v>
      </c>
      <c r="G189" s="407">
        <v>574</v>
      </c>
      <c r="H189" s="47">
        <f t="shared" si="3"/>
        <v>0</v>
      </c>
      <c r="I189" s="6"/>
      <c r="J189" s="6"/>
      <c r="K189" s="177">
        <v>210107242</v>
      </c>
      <c r="L189" s="334"/>
      <c r="M189" s="8"/>
    </row>
    <row r="190" spans="1:13" s="313" customFormat="1" ht="38.25">
      <c r="A190" s="6">
        <v>173</v>
      </c>
      <c r="B190" s="6"/>
      <c r="C190" s="30" t="s">
        <v>607</v>
      </c>
      <c r="D190" s="6"/>
      <c r="E190" s="371">
        <v>40532</v>
      </c>
      <c r="F190" s="407">
        <v>664</v>
      </c>
      <c r="G190" s="407">
        <v>664</v>
      </c>
      <c r="H190" s="47">
        <f t="shared" si="3"/>
        <v>0</v>
      </c>
      <c r="I190" s="6"/>
      <c r="J190" s="6"/>
      <c r="K190" s="177">
        <v>210107245</v>
      </c>
      <c r="L190" s="334"/>
      <c r="M190" s="8"/>
    </row>
    <row r="191" spans="1:11" ht="12.75">
      <c r="A191" s="6">
        <v>174</v>
      </c>
      <c r="B191" s="6"/>
      <c r="C191" s="30" t="s">
        <v>566</v>
      </c>
      <c r="D191" s="6"/>
      <c r="E191" s="6">
        <v>2004</v>
      </c>
      <c r="F191" s="176">
        <v>3360</v>
      </c>
      <c r="G191" s="176">
        <v>3360</v>
      </c>
      <c r="H191" s="47">
        <f t="shared" si="3"/>
        <v>0</v>
      </c>
      <c r="I191" s="6"/>
      <c r="J191" s="6"/>
      <c r="K191" s="177">
        <v>110104404000024</v>
      </c>
    </row>
    <row r="192" spans="1:13" s="313" customFormat="1" ht="38.25">
      <c r="A192" s="6">
        <v>175</v>
      </c>
      <c r="B192" s="6"/>
      <c r="C192" s="30" t="s">
        <v>32</v>
      </c>
      <c r="D192" s="6"/>
      <c r="E192" s="371">
        <v>41003</v>
      </c>
      <c r="F192" s="176">
        <v>8440</v>
      </c>
      <c r="G192" s="176">
        <v>8440</v>
      </c>
      <c r="H192" s="47">
        <f t="shared" si="3"/>
        <v>0</v>
      </c>
      <c r="I192" s="6"/>
      <c r="J192" s="6"/>
      <c r="K192" s="177"/>
      <c r="L192" s="334"/>
      <c r="M192" s="8"/>
    </row>
    <row r="193" spans="1:13" s="313" customFormat="1" ht="25.5">
      <c r="A193" s="6">
        <v>176</v>
      </c>
      <c r="B193" s="6"/>
      <c r="C193" s="30" t="s">
        <v>606</v>
      </c>
      <c r="D193" s="6"/>
      <c r="E193" s="371">
        <v>41234</v>
      </c>
      <c r="F193" s="176">
        <v>9902</v>
      </c>
      <c r="G193" s="176">
        <v>9902</v>
      </c>
      <c r="H193" s="47">
        <f t="shared" si="3"/>
        <v>0</v>
      </c>
      <c r="I193" s="6"/>
      <c r="J193" s="6"/>
      <c r="K193" s="177"/>
      <c r="L193" s="334"/>
      <c r="M193" s="8"/>
    </row>
    <row r="194" spans="1:13" s="313" customFormat="1" ht="38.25">
      <c r="A194" s="6">
        <v>177</v>
      </c>
      <c r="B194" s="6"/>
      <c r="C194" s="30" t="s">
        <v>32</v>
      </c>
      <c r="D194" s="6"/>
      <c r="E194" s="371">
        <v>41269</v>
      </c>
      <c r="F194" s="176">
        <v>29391.55</v>
      </c>
      <c r="G194" s="176">
        <v>29391.55</v>
      </c>
      <c r="H194" s="47">
        <f t="shared" si="3"/>
        <v>0</v>
      </c>
      <c r="I194" s="6"/>
      <c r="J194" s="6"/>
      <c r="K194" s="177"/>
      <c r="L194" s="334"/>
      <c r="M194" s="8"/>
    </row>
    <row r="195" spans="1:13" s="313" customFormat="1" ht="38.25">
      <c r="A195" s="6">
        <v>178</v>
      </c>
      <c r="B195" s="6"/>
      <c r="C195" s="30" t="s">
        <v>32</v>
      </c>
      <c r="D195" s="6"/>
      <c r="E195" s="371">
        <v>41003</v>
      </c>
      <c r="F195" s="176">
        <v>10039.74</v>
      </c>
      <c r="G195" s="176">
        <v>10039.74</v>
      </c>
      <c r="H195" s="47">
        <f t="shared" si="3"/>
        <v>0</v>
      </c>
      <c r="I195" s="6"/>
      <c r="J195" s="6"/>
      <c r="K195" s="177"/>
      <c r="L195" s="334"/>
      <c r="M195" s="8"/>
    </row>
    <row r="196" spans="1:12" ht="25.5">
      <c r="A196" s="6">
        <v>179</v>
      </c>
      <c r="B196" s="6"/>
      <c r="C196" s="30" t="s">
        <v>608</v>
      </c>
      <c r="D196" s="6"/>
      <c r="E196" s="371">
        <v>41627</v>
      </c>
      <c r="F196" s="176">
        <v>21500</v>
      </c>
      <c r="G196" s="176">
        <v>21500</v>
      </c>
      <c r="H196" s="47">
        <f t="shared" si="3"/>
        <v>0</v>
      </c>
      <c r="I196" s="6"/>
      <c r="J196" s="6"/>
      <c r="K196" s="177">
        <v>210107298</v>
      </c>
      <c r="L196" s="334" t="s">
        <v>609</v>
      </c>
    </row>
    <row r="197" spans="1:12" ht="12.75">
      <c r="A197" s="6">
        <v>180</v>
      </c>
      <c r="B197" s="6"/>
      <c r="C197" s="30" t="s">
        <v>610</v>
      </c>
      <c r="D197" s="6"/>
      <c r="E197" s="371">
        <v>41890</v>
      </c>
      <c r="F197" s="176">
        <v>4499.9</v>
      </c>
      <c r="G197" s="176">
        <v>4499.9</v>
      </c>
      <c r="H197" s="47">
        <f t="shared" si="3"/>
        <v>0</v>
      </c>
      <c r="I197" s="6"/>
      <c r="J197" s="6"/>
      <c r="K197" s="177">
        <v>210107302</v>
      </c>
      <c r="L197" s="334" t="s">
        <v>883</v>
      </c>
    </row>
    <row r="198" spans="1:13" s="191" customFormat="1" ht="38.25">
      <c r="A198" s="6">
        <v>181</v>
      </c>
      <c r="B198" s="6"/>
      <c r="C198" s="30" t="s">
        <v>611</v>
      </c>
      <c r="D198" s="6"/>
      <c r="E198" s="371">
        <v>41697</v>
      </c>
      <c r="F198" s="176"/>
      <c r="G198" s="176"/>
      <c r="H198" s="47">
        <f t="shared" si="3"/>
        <v>0</v>
      </c>
      <c r="I198" s="6"/>
      <c r="J198" s="6"/>
      <c r="K198" s="177"/>
      <c r="L198" s="334"/>
      <c r="M198" s="8"/>
    </row>
    <row r="199" spans="1:11" ht="25.5">
      <c r="A199" s="6">
        <v>182</v>
      </c>
      <c r="B199" s="6"/>
      <c r="C199" s="30" t="s">
        <v>1290</v>
      </c>
      <c r="D199" s="6"/>
      <c r="E199" s="371">
        <v>42364</v>
      </c>
      <c r="F199" s="176">
        <v>30000</v>
      </c>
      <c r="G199" s="176">
        <v>30000</v>
      </c>
      <c r="H199" s="47">
        <f t="shared" si="3"/>
        <v>0</v>
      </c>
      <c r="I199" s="6"/>
      <c r="J199" s="6"/>
      <c r="K199" s="177">
        <v>210107305</v>
      </c>
    </row>
    <row r="200" spans="1:11" ht="25.5">
      <c r="A200" s="6">
        <v>183</v>
      </c>
      <c r="B200" s="6"/>
      <c r="C200" s="30" t="s">
        <v>1291</v>
      </c>
      <c r="D200" s="6"/>
      <c r="E200" s="371">
        <v>42364</v>
      </c>
      <c r="F200" s="176">
        <v>25000</v>
      </c>
      <c r="G200" s="176">
        <v>25000</v>
      </c>
      <c r="H200" s="47">
        <f t="shared" si="3"/>
        <v>0</v>
      </c>
      <c r="I200" s="6"/>
      <c r="J200" s="6"/>
      <c r="K200" s="177">
        <v>210107303</v>
      </c>
    </row>
    <row r="201" spans="1:11" ht="51">
      <c r="A201" s="6">
        <v>184</v>
      </c>
      <c r="B201" s="6"/>
      <c r="C201" s="30" t="s">
        <v>1292</v>
      </c>
      <c r="D201" s="6"/>
      <c r="E201" s="371">
        <v>42364</v>
      </c>
      <c r="F201" s="176">
        <v>5200</v>
      </c>
      <c r="G201" s="176">
        <v>5200</v>
      </c>
      <c r="H201" s="47">
        <f t="shared" si="3"/>
        <v>0</v>
      </c>
      <c r="I201" s="6"/>
      <c r="J201" s="6"/>
      <c r="K201" s="177">
        <v>210107311</v>
      </c>
    </row>
    <row r="202" spans="1:11" ht="51">
      <c r="A202" s="6">
        <v>185</v>
      </c>
      <c r="B202" s="6"/>
      <c r="C202" s="30" t="s">
        <v>1292</v>
      </c>
      <c r="D202" s="6"/>
      <c r="E202" s="371">
        <v>42364</v>
      </c>
      <c r="F202" s="176">
        <v>5200</v>
      </c>
      <c r="G202" s="176">
        <v>5200</v>
      </c>
      <c r="H202" s="47">
        <f t="shared" si="3"/>
        <v>0</v>
      </c>
      <c r="I202" s="6"/>
      <c r="J202" s="6"/>
      <c r="K202" s="177">
        <v>210107312</v>
      </c>
    </row>
    <row r="203" spans="1:11" ht="51">
      <c r="A203" s="6">
        <v>186</v>
      </c>
      <c r="B203" s="6"/>
      <c r="C203" s="30" t="s">
        <v>1292</v>
      </c>
      <c r="D203" s="6"/>
      <c r="E203" s="371">
        <v>42364</v>
      </c>
      <c r="F203" s="176">
        <v>5200</v>
      </c>
      <c r="G203" s="176">
        <v>5200</v>
      </c>
      <c r="H203" s="47">
        <f t="shared" si="3"/>
        <v>0</v>
      </c>
      <c r="I203" s="6"/>
      <c r="J203" s="6"/>
      <c r="K203" s="177">
        <v>210107313</v>
      </c>
    </row>
    <row r="204" spans="1:11" ht="38.25">
      <c r="A204" s="6">
        <v>187</v>
      </c>
      <c r="B204" s="6"/>
      <c r="C204" s="30" t="s">
        <v>1293</v>
      </c>
      <c r="D204" s="6"/>
      <c r="E204" s="371">
        <v>42364</v>
      </c>
      <c r="F204" s="176">
        <v>3600</v>
      </c>
      <c r="G204" s="176">
        <v>3600</v>
      </c>
      <c r="H204" s="47">
        <f t="shared" si="3"/>
        <v>0</v>
      </c>
      <c r="I204" s="6"/>
      <c r="J204" s="6"/>
      <c r="K204" s="177">
        <v>210107310</v>
      </c>
    </row>
    <row r="205" spans="1:11" ht="25.5">
      <c r="A205" s="6">
        <v>188</v>
      </c>
      <c r="B205" s="6"/>
      <c r="C205" s="30" t="s">
        <v>1294</v>
      </c>
      <c r="D205" s="6"/>
      <c r="E205" s="371">
        <v>42364</v>
      </c>
      <c r="F205" s="176">
        <v>3790</v>
      </c>
      <c r="G205" s="176">
        <v>3790</v>
      </c>
      <c r="H205" s="47">
        <f t="shared" si="3"/>
        <v>0</v>
      </c>
      <c r="I205" s="6"/>
      <c r="J205" s="6"/>
      <c r="K205" s="177">
        <v>210107306</v>
      </c>
    </row>
    <row r="206" spans="1:11" ht="25.5">
      <c r="A206" s="6">
        <v>189</v>
      </c>
      <c r="B206" s="6"/>
      <c r="C206" s="30" t="s">
        <v>1294</v>
      </c>
      <c r="D206" s="6"/>
      <c r="E206" s="371">
        <v>42364</v>
      </c>
      <c r="F206" s="176">
        <v>3790</v>
      </c>
      <c r="G206" s="176">
        <v>3790</v>
      </c>
      <c r="H206" s="47">
        <f t="shared" si="3"/>
        <v>0</v>
      </c>
      <c r="I206" s="6"/>
      <c r="J206" s="6"/>
      <c r="K206" s="177">
        <v>210107307</v>
      </c>
    </row>
    <row r="207" spans="1:13" s="313" customFormat="1" ht="25.5">
      <c r="A207" s="6">
        <v>190</v>
      </c>
      <c r="B207" s="6"/>
      <c r="C207" s="30" t="s">
        <v>1177</v>
      </c>
      <c r="D207" s="6"/>
      <c r="E207" s="371">
        <v>42341</v>
      </c>
      <c r="F207" s="176">
        <v>3000</v>
      </c>
      <c r="G207" s="176">
        <v>3000</v>
      </c>
      <c r="H207" s="47">
        <f t="shared" si="3"/>
        <v>0</v>
      </c>
      <c r="I207" s="6"/>
      <c r="J207" s="6"/>
      <c r="K207" s="177"/>
      <c r="L207" s="334"/>
      <c r="M207" s="8"/>
    </row>
    <row r="208" spans="1:13" s="313" customFormat="1" ht="25.5">
      <c r="A208" s="6">
        <v>191</v>
      </c>
      <c r="B208" s="6"/>
      <c r="C208" s="30" t="s">
        <v>1177</v>
      </c>
      <c r="D208" s="6"/>
      <c r="E208" s="371">
        <v>42356</v>
      </c>
      <c r="F208" s="176">
        <v>61855</v>
      </c>
      <c r="G208" s="176">
        <v>61855</v>
      </c>
      <c r="H208" s="47">
        <f t="shared" si="3"/>
        <v>0</v>
      </c>
      <c r="I208" s="6"/>
      <c r="J208" s="6"/>
      <c r="K208" s="177"/>
      <c r="L208" s="334"/>
      <c r="M208" s="8"/>
    </row>
    <row r="209" spans="1:13" s="313" customFormat="1" ht="25.5">
      <c r="A209" s="6">
        <v>192</v>
      </c>
      <c r="B209" s="6"/>
      <c r="C209" s="30" t="s">
        <v>570</v>
      </c>
      <c r="D209" s="6"/>
      <c r="E209" s="371">
        <v>42356</v>
      </c>
      <c r="F209" s="176">
        <v>29218.23</v>
      </c>
      <c r="G209" s="176">
        <v>29218.23</v>
      </c>
      <c r="H209" s="47">
        <f t="shared" si="3"/>
        <v>0</v>
      </c>
      <c r="I209" s="6"/>
      <c r="J209" s="6"/>
      <c r="K209" s="177"/>
      <c r="L209" s="334"/>
      <c r="M209" s="8"/>
    </row>
    <row r="210" spans="1:13" s="313" customFormat="1" ht="38.25">
      <c r="A210" s="6">
        <v>193</v>
      </c>
      <c r="B210" s="6"/>
      <c r="C210" s="30" t="s">
        <v>1307</v>
      </c>
      <c r="D210" s="6"/>
      <c r="E210" s="371">
        <v>42356</v>
      </c>
      <c r="F210" s="176">
        <v>833.67</v>
      </c>
      <c r="G210" s="176">
        <v>833.67</v>
      </c>
      <c r="H210" s="47">
        <f t="shared" si="3"/>
        <v>0</v>
      </c>
      <c r="I210" s="6"/>
      <c r="J210" s="6"/>
      <c r="K210" s="177"/>
      <c r="L210" s="334"/>
      <c r="M210" s="8"/>
    </row>
    <row r="211" spans="1:13" s="313" customFormat="1" ht="38.25">
      <c r="A211" s="6">
        <v>194</v>
      </c>
      <c r="B211" s="6"/>
      <c r="C211" s="30" t="s">
        <v>1296</v>
      </c>
      <c r="D211" s="6"/>
      <c r="E211" s="371">
        <v>42356</v>
      </c>
      <c r="F211" s="176">
        <v>654</v>
      </c>
      <c r="G211" s="176">
        <v>654</v>
      </c>
      <c r="H211" s="47">
        <f t="shared" si="3"/>
        <v>0</v>
      </c>
      <c r="I211" s="6"/>
      <c r="J211" s="6"/>
      <c r="K211" s="177"/>
      <c r="L211" s="334"/>
      <c r="M211" s="8"/>
    </row>
    <row r="212" spans="1:13" s="313" customFormat="1" ht="38.25">
      <c r="A212" s="6">
        <v>195</v>
      </c>
      <c r="B212" s="6"/>
      <c r="C212" s="30" t="s">
        <v>1295</v>
      </c>
      <c r="D212" s="6"/>
      <c r="E212" s="371">
        <v>42356</v>
      </c>
      <c r="F212" s="176">
        <v>2672</v>
      </c>
      <c r="G212" s="176">
        <v>2672</v>
      </c>
      <c r="H212" s="47">
        <f t="shared" si="3"/>
        <v>0</v>
      </c>
      <c r="I212" s="6"/>
      <c r="J212" s="6"/>
      <c r="K212" s="177"/>
      <c r="L212" s="334"/>
      <c r="M212" s="8"/>
    </row>
    <row r="213" spans="1:13" s="313" customFormat="1" ht="25.5">
      <c r="A213" s="6">
        <v>196</v>
      </c>
      <c r="B213" s="6"/>
      <c r="C213" s="30" t="s">
        <v>570</v>
      </c>
      <c r="D213" s="6"/>
      <c r="E213" s="371">
        <v>42356</v>
      </c>
      <c r="F213" s="176">
        <v>23925.87</v>
      </c>
      <c r="G213" s="176">
        <v>23925.87</v>
      </c>
      <c r="H213" s="47">
        <f t="shared" si="3"/>
        <v>0</v>
      </c>
      <c r="I213" s="6"/>
      <c r="J213" s="6"/>
      <c r="K213" s="177"/>
      <c r="L213" s="334"/>
      <c r="M213" s="8"/>
    </row>
    <row r="214" spans="1:13" s="313" customFormat="1" ht="25.5">
      <c r="A214" s="6">
        <v>197</v>
      </c>
      <c r="B214" s="6"/>
      <c r="C214" s="30" t="s">
        <v>1305</v>
      </c>
      <c r="D214" s="6"/>
      <c r="E214" s="371">
        <v>42284</v>
      </c>
      <c r="F214" s="176">
        <v>945</v>
      </c>
      <c r="G214" s="176">
        <v>945</v>
      </c>
      <c r="H214" s="47">
        <f t="shared" si="3"/>
        <v>0</v>
      </c>
      <c r="I214" s="6"/>
      <c r="J214" s="6"/>
      <c r="K214" s="177"/>
      <c r="L214" s="334"/>
      <c r="M214" s="8"/>
    </row>
    <row r="215" spans="1:13" s="313" customFormat="1" ht="25.5">
      <c r="A215" s="6">
        <v>198</v>
      </c>
      <c r="B215" s="6"/>
      <c r="C215" s="30" t="s">
        <v>1305</v>
      </c>
      <c r="D215" s="6"/>
      <c r="E215" s="371">
        <v>42284</v>
      </c>
      <c r="F215" s="176">
        <v>945</v>
      </c>
      <c r="G215" s="176">
        <v>945</v>
      </c>
      <c r="H215" s="47">
        <f t="shared" si="3"/>
        <v>0</v>
      </c>
      <c r="I215" s="6"/>
      <c r="J215" s="6"/>
      <c r="K215" s="177"/>
      <c r="L215" s="334"/>
      <c r="M215" s="8"/>
    </row>
    <row r="216" spans="1:13" s="313" customFormat="1" ht="25.5">
      <c r="A216" s="6">
        <v>199</v>
      </c>
      <c r="B216" s="6"/>
      <c r="C216" s="30" t="s">
        <v>1305</v>
      </c>
      <c r="D216" s="6"/>
      <c r="E216" s="371">
        <v>42284</v>
      </c>
      <c r="F216" s="176">
        <v>945</v>
      </c>
      <c r="G216" s="176">
        <v>945</v>
      </c>
      <c r="H216" s="47">
        <f t="shared" si="3"/>
        <v>0</v>
      </c>
      <c r="I216" s="6"/>
      <c r="J216" s="6"/>
      <c r="K216" s="177"/>
      <c r="L216" s="8"/>
      <c r="M216" s="8"/>
    </row>
    <row r="217" spans="1:13" s="313" customFormat="1" ht="25.5">
      <c r="A217" s="6">
        <v>200</v>
      </c>
      <c r="B217" s="6"/>
      <c r="C217" s="30" t="s">
        <v>1305</v>
      </c>
      <c r="D217" s="6"/>
      <c r="E217" s="371">
        <v>42284</v>
      </c>
      <c r="F217" s="176">
        <v>945</v>
      </c>
      <c r="G217" s="176">
        <v>945</v>
      </c>
      <c r="H217" s="47">
        <f t="shared" si="3"/>
        <v>0</v>
      </c>
      <c r="I217" s="6"/>
      <c r="J217" s="6"/>
      <c r="K217" s="177"/>
      <c r="L217" s="334"/>
      <c r="M217" s="8"/>
    </row>
    <row r="218" spans="1:13" s="313" customFormat="1" ht="25.5">
      <c r="A218" s="6">
        <v>201</v>
      </c>
      <c r="B218" s="6"/>
      <c r="C218" s="30" t="s">
        <v>1305</v>
      </c>
      <c r="D218" s="6"/>
      <c r="E218" s="371">
        <v>42284</v>
      </c>
      <c r="F218" s="176">
        <v>945</v>
      </c>
      <c r="G218" s="176">
        <v>945</v>
      </c>
      <c r="H218" s="47">
        <f t="shared" si="3"/>
        <v>0</v>
      </c>
      <c r="I218" s="6"/>
      <c r="J218" s="6"/>
      <c r="K218" s="177"/>
      <c r="L218" s="334"/>
      <c r="M218" s="8"/>
    </row>
    <row r="219" spans="1:13" s="313" customFormat="1" ht="25.5">
      <c r="A219" s="6">
        <v>202</v>
      </c>
      <c r="B219" s="6"/>
      <c r="C219" s="30" t="s">
        <v>1305</v>
      </c>
      <c r="D219" s="6"/>
      <c r="E219" s="371">
        <v>42284</v>
      </c>
      <c r="F219" s="176">
        <v>945</v>
      </c>
      <c r="G219" s="176">
        <v>945</v>
      </c>
      <c r="H219" s="47">
        <f t="shared" si="3"/>
        <v>0</v>
      </c>
      <c r="I219" s="6"/>
      <c r="J219" s="6"/>
      <c r="K219" s="177"/>
      <c r="L219" s="334"/>
      <c r="M219" s="8"/>
    </row>
    <row r="220" spans="1:13" s="313" customFormat="1" ht="25.5">
      <c r="A220" s="6">
        <v>203</v>
      </c>
      <c r="B220" s="6"/>
      <c r="C220" s="30" t="s">
        <v>1305</v>
      </c>
      <c r="D220" s="6"/>
      <c r="E220" s="371">
        <v>42284</v>
      </c>
      <c r="F220" s="176">
        <v>945</v>
      </c>
      <c r="G220" s="176">
        <v>945</v>
      </c>
      <c r="H220" s="47">
        <f t="shared" si="3"/>
        <v>0</v>
      </c>
      <c r="I220" s="6"/>
      <c r="J220" s="6"/>
      <c r="K220" s="177" t="s">
        <v>1419</v>
      </c>
      <c r="L220" s="334"/>
      <c r="M220" s="8"/>
    </row>
    <row r="221" spans="1:13" s="313" customFormat="1" ht="25.5">
      <c r="A221" s="6">
        <v>204</v>
      </c>
      <c r="B221" s="6"/>
      <c r="C221" s="30" t="s">
        <v>1305</v>
      </c>
      <c r="D221" s="6"/>
      <c r="E221" s="371">
        <v>42284</v>
      </c>
      <c r="F221" s="176">
        <v>945</v>
      </c>
      <c r="G221" s="176">
        <v>945</v>
      </c>
      <c r="H221" s="47">
        <f t="shared" si="3"/>
        <v>0</v>
      </c>
      <c r="I221" s="6"/>
      <c r="J221" s="6"/>
      <c r="K221" s="177"/>
      <c r="L221" s="334"/>
      <c r="M221" s="8"/>
    </row>
    <row r="222" spans="1:13" s="313" customFormat="1" ht="25.5">
      <c r="A222" s="6">
        <v>205</v>
      </c>
      <c r="B222" s="6"/>
      <c r="C222" s="30" t="s">
        <v>1305</v>
      </c>
      <c r="D222" s="6"/>
      <c r="E222" s="371">
        <v>42284</v>
      </c>
      <c r="F222" s="176">
        <v>945</v>
      </c>
      <c r="G222" s="176">
        <v>945</v>
      </c>
      <c r="H222" s="47">
        <f t="shared" si="3"/>
        <v>0</v>
      </c>
      <c r="I222" s="6"/>
      <c r="J222" s="6"/>
      <c r="K222" s="177"/>
      <c r="L222" s="334"/>
      <c r="M222" s="8"/>
    </row>
    <row r="223" spans="1:11" ht="25.5">
      <c r="A223" s="6">
        <v>206</v>
      </c>
      <c r="B223" s="6"/>
      <c r="C223" s="30" t="s">
        <v>1300</v>
      </c>
      <c r="D223" s="6"/>
      <c r="E223" s="371">
        <v>42364</v>
      </c>
      <c r="F223" s="176">
        <v>13000</v>
      </c>
      <c r="G223" s="176">
        <v>13000</v>
      </c>
      <c r="H223" s="47">
        <f t="shared" si="3"/>
        <v>0</v>
      </c>
      <c r="I223" s="6"/>
      <c r="J223" s="6"/>
      <c r="K223" s="177">
        <v>210107304</v>
      </c>
    </row>
    <row r="224" spans="1:11" ht="38.25">
      <c r="A224" s="6">
        <v>207</v>
      </c>
      <c r="B224" s="6"/>
      <c r="C224" s="30" t="s">
        <v>1307</v>
      </c>
      <c r="D224" s="6"/>
      <c r="E224" s="371">
        <v>42124</v>
      </c>
      <c r="F224" s="176">
        <v>21824.63</v>
      </c>
      <c r="G224" s="176">
        <v>21824.63</v>
      </c>
      <c r="H224" s="47">
        <f t="shared" si="3"/>
        <v>0</v>
      </c>
      <c r="I224" s="6"/>
      <c r="J224" s="6"/>
      <c r="K224" s="177"/>
    </row>
    <row r="225" spans="1:11" ht="51">
      <c r="A225" s="6">
        <v>208</v>
      </c>
      <c r="B225" s="6"/>
      <c r="C225" s="30" t="s">
        <v>1178</v>
      </c>
      <c r="D225" s="6"/>
      <c r="E225" s="371">
        <v>41425</v>
      </c>
      <c r="F225" s="176">
        <v>55511.83</v>
      </c>
      <c r="G225" s="176">
        <v>55511.83</v>
      </c>
      <c r="H225" s="47"/>
      <c r="I225" s="6"/>
      <c r="J225" s="6"/>
      <c r="K225" s="177"/>
    </row>
    <row r="226" spans="1:11" ht="25.5">
      <c r="A226" s="6">
        <v>209</v>
      </c>
      <c r="B226" s="6"/>
      <c r="C226" s="30" t="s">
        <v>1306</v>
      </c>
      <c r="D226" s="6"/>
      <c r="E226" s="371">
        <v>42153</v>
      </c>
      <c r="F226" s="176">
        <v>2700</v>
      </c>
      <c r="G226" s="176">
        <v>2700</v>
      </c>
      <c r="H226" s="47"/>
      <c r="I226" s="6"/>
      <c r="J226" s="6"/>
      <c r="K226" s="177"/>
    </row>
    <row r="227" spans="1:11" ht="12.75">
      <c r="A227" s="6"/>
      <c r="B227" s="6"/>
      <c r="C227" s="30" t="s">
        <v>1164</v>
      </c>
      <c r="D227" s="6"/>
      <c r="E227" s="6"/>
      <c r="F227" s="176">
        <f>SUM(F160:F226)</f>
        <v>602759.94</v>
      </c>
      <c r="G227" s="176">
        <f>SUM(G160:G226)</f>
        <v>602759.94</v>
      </c>
      <c r="H227" s="47">
        <f>G227-F227</f>
        <v>0</v>
      </c>
      <c r="I227" s="6"/>
      <c r="J227" s="6"/>
      <c r="K227" s="177"/>
    </row>
    <row r="228" spans="1:11" ht="12.75">
      <c r="A228" s="9"/>
      <c r="B228" s="9"/>
      <c r="C228" s="158" t="s">
        <v>612</v>
      </c>
      <c r="D228" s="9"/>
      <c r="E228" s="9"/>
      <c r="F228" s="182">
        <f>F227+F158+F118</f>
        <v>2941482.6</v>
      </c>
      <c r="G228" s="182">
        <f>G227+G158+G118</f>
        <v>2988173.3</v>
      </c>
      <c r="H228" s="75">
        <f>G228-F228</f>
        <v>46690.69999999972</v>
      </c>
      <c r="I228" s="6"/>
      <c r="J228" s="6"/>
      <c r="K228" s="177"/>
    </row>
    <row r="230" spans="6:7" ht="12.75">
      <c r="F230" s="175"/>
      <c r="G230" s="175"/>
    </row>
    <row r="232" ht="12.75">
      <c r="F232" s="175"/>
    </row>
    <row r="234" spans="6:13" ht="12.75">
      <c r="F234" s="175"/>
      <c r="G234" s="175"/>
      <c r="M234" s="96"/>
    </row>
    <row r="235" ht="12.75">
      <c r="F235" s="175"/>
    </row>
    <row r="237" spans="6:14" ht="12.75">
      <c r="F237" s="175"/>
      <c r="M237" s="96"/>
      <c r="N237" s="96"/>
    </row>
    <row r="238" ht="12.75">
      <c r="F238" s="175"/>
    </row>
  </sheetData>
  <sheetProtection/>
  <autoFilter ref="A11:M228"/>
  <mergeCells count="4">
    <mergeCell ref="A119:J119"/>
    <mergeCell ref="A159:K159"/>
    <mergeCell ref="A13:K13"/>
    <mergeCell ref="A9:K9"/>
  </mergeCells>
  <printOptions/>
  <pageMargins left="0.7874015748031497" right="0.7874015748031497" top="1.1811023622047245" bottom="0.3937007874015748" header="0.5118110236220472" footer="0.5118110236220472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21"/>
  <sheetViews>
    <sheetView view="pageBreakPreview" zoomScaleNormal="80" zoomScaleSheetLayoutView="100" zoomScalePageLayoutView="0" workbookViewId="0" topLeftCell="A1">
      <pane xSplit="1" ySplit="11" topLeftCell="D51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K51" sqref="K51"/>
    </sheetView>
  </sheetViews>
  <sheetFormatPr defaultColWidth="9.140625" defaultRowHeight="12.75"/>
  <cols>
    <col min="1" max="1" width="3.8515625" style="0" customWidth="1"/>
    <col min="2" max="2" width="13.140625" style="0" bestFit="1" customWidth="1"/>
    <col min="3" max="3" width="28.00390625" style="0" customWidth="1"/>
    <col min="4" max="4" width="20.57421875" style="0" customWidth="1"/>
    <col min="5" max="5" width="10.8515625" style="0" bestFit="1" customWidth="1"/>
    <col min="6" max="6" width="12.421875" style="0" bestFit="1" customWidth="1"/>
    <col min="7" max="7" width="15.28125" style="25" bestFit="1" customWidth="1"/>
    <col min="8" max="8" width="12.7109375" style="0" customWidth="1"/>
    <col min="10" max="10" width="10.140625" style="0" bestFit="1" customWidth="1"/>
    <col min="11" max="11" width="17.421875" style="0" customWidth="1"/>
    <col min="12" max="12" width="14.8515625" style="0" customWidth="1"/>
    <col min="13" max="13" width="15.00390625" style="0" customWidth="1"/>
    <col min="14" max="14" width="24.8515625" style="0" customWidth="1"/>
    <col min="15" max="15" width="19.140625" style="0" customWidth="1"/>
    <col min="16" max="16" width="14.140625" style="0" customWidth="1"/>
    <col min="17" max="17" width="16.28125" style="0" customWidth="1"/>
  </cols>
  <sheetData>
    <row r="1" spans="1:22" s="168" customFormat="1" ht="10.5" customHeight="1">
      <c r="A1" s="171"/>
      <c r="B1" s="172"/>
      <c r="C1" s="172"/>
      <c r="D1" s="172"/>
      <c r="E1" s="172"/>
      <c r="F1" s="172"/>
      <c r="G1" s="171"/>
      <c r="H1" s="171"/>
      <c r="I1" s="172"/>
      <c r="J1" s="172"/>
      <c r="K1" s="172"/>
      <c r="L1" s="172"/>
      <c r="T1" s="169"/>
      <c r="U1" s="169"/>
      <c r="V1" s="169"/>
    </row>
    <row r="2" spans="1:22" s="168" customFormat="1" ht="16.5" customHeight="1">
      <c r="A2" s="171"/>
      <c r="B2" s="172"/>
      <c r="C2" s="172"/>
      <c r="D2" s="172"/>
      <c r="E2" s="172"/>
      <c r="F2" s="172"/>
      <c r="G2" s="186"/>
      <c r="H2" s="187" t="s">
        <v>803</v>
      </c>
      <c r="I2" s="187"/>
      <c r="J2" s="187"/>
      <c r="K2" s="187"/>
      <c r="L2" s="172"/>
      <c r="T2" s="169"/>
      <c r="U2" s="169"/>
      <c r="V2" s="169"/>
    </row>
    <row r="3" spans="1:22" s="168" customFormat="1" ht="23.25" customHeight="1">
      <c r="A3" s="171"/>
      <c r="B3" s="172"/>
      <c r="C3" s="172"/>
      <c r="D3" s="172"/>
      <c r="E3" s="172"/>
      <c r="F3" s="172"/>
      <c r="G3" s="186"/>
      <c r="H3" s="187" t="s">
        <v>804</v>
      </c>
      <c r="I3" s="187"/>
      <c r="J3" s="187"/>
      <c r="K3" s="187"/>
      <c r="L3" s="172"/>
      <c r="T3" s="169"/>
      <c r="U3" s="169"/>
      <c r="V3" s="169"/>
    </row>
    <row r="4" spans="1:22" s="168" customFormat="1" ht="16.5" customHeight="1">
      <c r="A4" s="171"/>
      <c r="B4" s="172"/>
      <c r="C4" s="172"/>
      <c r="D4" s="172"/>
      <c r="E4" s="172"/>
      <c r="F4" s="172"/>
      <c r="G4" s="186"/>
      <c r="H4" s="187" t="s">
        <v>1168</v>
      </c>
      <c r="I4" s="187"/>
      <c r="J4" s="187"/>
      <c r="K4" s="187"/>
      <c r="L4" s="172"/>
      <c r="T4" s="169"/>
      <c r="U4" s="169"/>
      <c r="V4" s="169"/>
    </row>
    <row r="5" spans="1:22" s="168" customFormat="1" ht="3.75" customHeight="1">
      <c r="A5" s="171"/>
      <c r="B5" s="172"/>
      <c r="C5" s="172"/>
      <c r="D5" s="172"/>
      <c r="E5" s="172"/>
      <c r="F5" s="172"/>
      <c r="G5" s="186"/>
      <c r="H5" s="187"/>
      <c r="I5" s="187"/>
      <c r="J5" s="187"/>
      <c r="K5" s="187"/>
      <c r="L5" s="172"/>
      <c r="T5" s="169"/>
      <c r="U5" s="169"/>
      <c r="V5" s="169"/>
    </row>
    <row r="6" spans="1:22" s="168" customFormat="1" ht="20.25">
      <c r="A6" s="171"/>
      <c r="B6" s="172"/>
      <c r="C6" s="172"/>
      <c r="D6" s="172"/>
      <c r="E6" s="172"/>
      <c r="F6" s="172"/>
      <c r="G6" s="186"/>
      <c r="H6" s="187" t="s">
        <v>812</v>
      </c>
      <c r="I6" s="187"/>
      <c r="J6" s="187"/>
      <c r="K6" s="187"/>
      <c r="L6" s="172"/>
      <c r="T6" s="169"/>
      <c r="U6" s="169"/>
      <c r="V6" s="169"/>
    </row>
    <row r="7" spans="1:22" s="168" customFormat="1" ht="6" customHeight="1">
      <c r="A7" s="171"/>
      <c r="B7" s="172"/>
      <c r="C7" s="172"/>
      <c r="D7" s="172"/>
      <c r="E7" s="172"/>
      <c r="F7" s="172"/>
      <c r="G7" s="186"/>
      <c r="H7" s="187"/>
      <c r="I7" s="187"/>
      <c r="J7" s="187"/>
      <c r="K7" s="187"/>
      <c r="L7" s="172"/>
      <c r="T7" s="169"/>
      <c r="U7" s="169"/>
      <c r="V7" s="169"/>
    </row>
    <row r="8" spans="1:22" s="168" customFormat="1" ht="3.75" customHeight="1">
      <c r="A8" s="171"/>
      <c r="B8" s="172"/>
      <c r="C8" s="172"/>
      <c r="D8" s="172"/>
      <c r="E8" s="172"/>
      <c r="F8" s="172"/>
      <c r="G8" s="186"/>
      <c r="H8" s="186"/>
      <c r="I8" s="187"/>
      <c r="J8" s="187"/>
      <c r="K8" s="187"/>
      <c r="L8" s="172"/>
      <c r="T8" s="169"/>
      <c r="U8" s="169"/>
      <c r="V8" s="169"/>
    </row>
    <row r="9" spans="1:22" s="163" customFormat="1" ht="13.5" customHeight="1">
      <c r="A9" s="374" t="s">
        <v>805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T9" s="164"/>
      <c r="U9" s="164"/>
      <c r="V9" s="164"/>
    </row>
    <row r="10" spans="1:22" s="166" customFormat="1" ht="17.25" customHeight="1">
      <c r="A10" s="375" t="s">
        <v>808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165"/>
      <c r="M10" s="165"/>
      <c r="N10" s="165"/>
      <c r="O10" s="165"/>
      <c r="T10" s="170"/>
      <c r="U10" s="170"/>
      <c r="V10" s="170"/>
    </row>
    <row r="11" spans="1:17" ht="54" customHeight="1">
      <c r="A11" s="24" t="s">
        <v>1139</v>
      </c>
      <c r="B11" s="24" t="s">
        <v>1140</v>
      </c>
      <c r="C11" s="24" t="s">
        <v>1141</v>
      </c>
      <c r="D11" s="24" t="s">
        <v>1142</v>
      </c>
      <c r="E11" s="24" t="s">
        <v>1143</v>
      </c>
      <c r="F11" s="24" t="s">
        <v>1144</v>
      </c>
      <c r="G11" s="24" t="s">
        <v>1145</v>
      </c>
      <c r="H11" s="146" t="s">
        <v>1468</v>
      </c>
      <c r="I11" s="24" t="s">
        <v>1146</v>
      </c>
      <c r="J11" s="24" t="s">
        <v>1147</v>
      </c>
      <c r="K11" s="24" t="s">
        <v>1148</v>
      </c>
      <c r="L11" s="6"/>
      <c r="M11" s="6"/>
      <c r="N11" s="8"/>
      <c r="O11" s="8"/>
      <c r="P11" s="8"/>
      <c r="Q11" s="8"/>
    </row>
    <row r="12" spans="1:17" s="32" customFormat="1" ht="122.25" customHeight="1">
      <c r="A12" s="5">
        <v>2</v>
      </c>
      <c r="B12" s="5">
        <v>2330037348</v>
      </c>
      <c r="C12" s="5" t="s">
        <v>772</v>
      </c>
      <c r="D12" s="5" t="s">
        <v>1113</v>
      </c>
      <c r="E12" s="5"/>
      <c r="F12" s="30"/>
      <c r="G12" s="31"/>
      <c r="H12" s="30"/>
      <c r="I12" s="30"/>
      <c r="J12" s="30"/>
      <c r="K12" s="30"/>
      <c r="L12" s="30"/>
      <c r="M12" s="30" t="s">
        <v>36</v>
      </c>
      <c r="N12" s="178"/>
      <c r="O12" s="178"/>
      <c r="P12" s="178"/>
      <c r="Q12" s="178"/>
    </row>
    <row r="13" spans="1:17" s="27" customFormat="1" ht="133.5" customHeight="1">
      <c r="A13" s="12">
        <v>1</v>
      </c>
      <c r="B13" s="12"/>
      <c r="C13" s="13" t="s">
        <v>37</v>
      </c>
      <c r="D13" s="13" t="s">
        <v>1152</v>
      </c>
      <c r="E13" s="29">
        <v>39400</v>
      </c>
      <c r="F13" s="15">
        <v>415000</v>
      </c>
      <c r="G13" s="15">
        <v>415000</v>
      </c>
      <c r="H13" s="15">
        <f aca="true" t="shared" si="0" ref="H13:H46">G13-F13</f>
        <v>0</v>
      </c>
      <c r="I13" s="14"/>
      <c r="J13" s="14"/>
      <c r="K13" s="88" t="s">
        <v>38</v>
      </c>
      <c r="L13" s="107" t="s">
        <v>39</v>
      </c>
      <c r="M13" s="111" t="s">
        <v>1156</v>
      </c>
      <c r="N13" s="33"/>
      <c r="O13" s="16"/>
      <c r="P13" s="16"/>
      <c r="Q13" s="16"/>
    </row>
    <row r="14" spans="1:17" s="27" customFormat="1" ht="132.75" customHeight="1">
      <c r="A14" s="12">
        <v>2</v>
      </c>
      <c r="B14" s="12"/>
      <c r="C14" s="13" t="s">
        <v>40</v>
      </c>
      <c r="D14" s="13" t="s">
        <v>1152</v>
      </c>
      <c r="E14" s="29">
        <v>39186</v>
      </c>
      <c r="F14" s="15">
        <v>234657.6</v>
      </c>
      <c r="G14" s="15">
        <v>234657.6</v>
      </c>
      <c r="H14" s="15">
        <f t="shared" si="0"/>
        <v>0</v>
      </c>
      <c r="I14" s="14"/>
      <c r="J14" s="14"/>
      <c r="K14" s="88" t="s">
        <v>41</v>
      </c>
      <c r="L14" s="107" t="s">
        <v>39</v>
      </c>
      <c r="M14" s="111" t="s">
        <v>1156</v>
      </c>
      <c r="N14" s="33"/>
      <c r="O14" s="16"/>
      <c r="P14" s="16"/>
      <c r="Q14" s="16"/>
    </row>
    <row r="15" spans="1:17" s="27" customFormat="1" ht="79.5" customHeight="1">
      <c r="A15" s="12">
        <v>3</v>
      </c>
      <c r="B15" s="34"/>
      <c r="C15" s="35" t="s">
        <v>42</v>
      </c>
      <c r="D15" s="35" t="s">
        <v>1152</v>
      </c>
      <c r="E15" s="36">
        <v>39806</v>
      </c>
      <c r="F15" s="37">
        <v>422200</v>
      </c>
      <c r="G15" s="37">
        <v>422200</v>
      </c>
      <c r="H15" s="37">
        <f t="shared" si="0"/>
        <v>0</v>
      </c>
      <c r="I15" s="34"/>
      <c r="J15" s="34"/>
      <c r="K15" s="88" t="s">
        <v>43</v>
      </c>
      <c r="L15" s="108" t="s">
        <v>39</v>
      </c>
      <c r="M15" s="34"/>
      <c r="N15" s="16"/>
      <c r="O15" s="16"/>
      <c r="P15" s="16"/>
      <c r="Q15" s="16"/>
    </row>
    <row r="16" spans="1:47" s="321" customFormat="1" ht="78" customHeight="1">
      <c r="A16" s="395"/>
      <c r="B16" s="396"/>
      <c r="C16" s="397" t="s">
        <v>45</v>
      </c>
      <c r="D16" s="397"/>
      <c r="E16" s="398">
        <v>1980</v>
      </c>
      <c r="F16" s="316"/>
      <c r="G16" s="316"/>
      <c r="H16" s="316">
        <f t="shared" si="0"/>
        <v>0</v>
      </c>
      <c r="I16" s="396"/>
      <c r="J16" s="396"/>
      <c r="K16" s="317" t="s">
        <v>46</v>
      </c>
      <c r="L16" s="318" t="s">
        <v>1254</v>
      </c>
      <c r="M16" s="319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0"/>
    </row>
    <row r="17" spans="1:47" s="39" customFormat="1" ht="85.5" customHeight="1">
      <c r="A17" s="12">
        <v>4</v>
      </c>
      <c r="B17" s="34"/>
      <c r="C17" s="35" t="s">
        <v>47</v>
      </c>
      <c r="D17" s="35" t="s">
        <v>49</v>
      </c>
      <c r="E17" s="399">
        <v>2002</v>
      </c>
      <c r="F17" s="37">
        <v>324363.48</v>
      </c>
      <c r="G17" s="37">
        <v>324363.48</v>
      </c>
      <c r="H17" s="37">
        <f t="shared" si="0"/>
        <v>0</v>
      </c>
      <c r="I17" s="34"/>
      <c r="J17" s="34"/>
      <c r="K17" s="87" t="s">
        <v>50</v>
      </c>
      <c r="L17" s="108"/>
      <c r="M17" s="34"/>
      <c r="N17" s="16"/>
      <c r="O17" s="16"/>
      <c r="P17" s="16"/>
      <c r="Q17" s="16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</row>
    <row r="18" spans="1:17" s="28" customFormat="1" ht="75.75" customHeight="1">
      <c r="A18" s="12">
        <v>5</v>
      </c>
      <c r="B18" s="34"/>
      <c r="C18" s="40" t="s">
        <v>51</v>
      </c>
      <c r="D18" s="40" t="s">
        <v>1152</v>
      </c>
      <c r="E18" s="41">
        <v>39965</v>
      </c>
      <c r="F18" s="42">
        <v>1379.42</v>
      </c>
      <c r="G18" s="42">
        <v>1379.42</v>
      </c>
      <c r="H18" s="37">
        <f t="shared" si="0"/>
        <v>0</v>
      </c>
      <c r="I18" s="43"/>
      <c r="J18" s="43"/>
      <c r="K18" s="87" t="s">
        <v>52</v>
      </c>
      <c r="L18" s="43"/>
      <c r="M18" s="43"/>
      <c r="N18" s="44"/>
      <c r="O18" s="44"/>
      <c r="P18" s="44"/>
      <c r="Q18" s="44"/>
    </row>
    <row r="19" spans="1:17" s="45" customFormat="1" ht="71.25" customHeight="1">
      <c r="A19" s="12">
        <v>6</v>
      </c>
      <c r="B19" s="43"/>
      <c r="C19" s="40" t="s">
        <v>53</v>
      </c>
      <c r="D19" s="40" t="s">
        <v>1152</v>
      </c>
      <c r="E19" s="41">
        <v>39965</v>
      </c>
      <c r="F19" s="42">
        <v>9202.82</v>
      </c>
      <c r="G19" s="42">
        <v>9202.82</v>
      </c>
      <c r="H19" s="37">
        <f t="shared" si="0"/>
        <v>0</v>
      </c>
      <c r="I19" s="43"/>
      <c r="J19" s="43"/>
      <c r="K19" s="87" t="s">
        <v>54</v>
      </c>
      <c r="L19" s="43"/>
      <c r="M19" s="43"/>
      <c r="N19" s="11"/>
      <c r="O19" s="11"/>
      <c r="P19" s="11"/>
      <c r="Q19" s="11"/>
    </row>
    <row r="20" spans="1:17" s="45" customFormat="1" ht="48" customHeight="1">
      <c r="A20" s="12">
        <v>7</v>
      </c>
      <c r="B20" s="43"/>
      <c r="C20" s="40" t="s">
        <v>55</v>
      </c>
      <c r="D20" s="40"/>
      <c r="E20" s="41">
        <v>40651</v>
      </c>
      <c r="F20" s="42">
        <v>7500</v>
      </c>
      <c r="G20" s="42">
        <v>7500</v>
      </c>
      <c r="H20" s="37">
        <f t="shared" si="0"/>
        <v>0</v>
      </c>
      <c r="I20" s="43"/>
      <c r="J20" s="43"/>
      <c r="K20" s="87" t="s">
        <v>56</v>
      </c>
      <c r="L20" s="43"/>
      <c r="M20" s="43"/>
      <c r="N20" s="11"/>
      <c r="O20" s="11"/>
      <c r="P20" s="11"/>
      <c r="Q20" s="11"/>
    </row>
    <row r="21" spans="1:17" s="45" customFormat="1" ht="74.25" customHeight="1">
      <c r="A21" s="12">
        <v>8</v>
      </c>
      <c r="B21" s="43"/>
      <c r="C21" s="40" t="s">
        <v>57</v>
      </c>
      <c r="D21" s="40" t="s">
        <v>1152</v>
      </c>
      <c r="E21" s="41">
        <v>40533</v>
      </c>
      <c r="F21" s="42">
        <v>4400</v>
      </c>
      <c r="G21" s="42">
        <v>4400</v>
      </c>
      <c r="H21" s="37">
        <f t="shared" si="0"/>
        <v>0</v>
      </c>
      <c r="I21" s="43"/>
      <c r="J21" s="43"/>
      <c r="K21" s="87" t="s">
        <v>58</v>
      </c>
      <c r="L21" s="43"/>
      <c r="M21" s="43"/>
      <c r="N21" s="11"/>
      <c r="O21" s="11"/>
      <c r="P21" s="11"/>
      <c r="Q21" s="11"/>
    </row>
    <row r="22" spans="1:17" s="155" customFormat="1" ht="108.75" customHeight="1">
      <c r="A22" s="12">
        <v>9</v>
      </c>
      <c r="B22" s="10"/>
      <c r="C22" s="159" t="s">
        <v>59</v>
      </c>
      <c r="D22" s="159" t="s">
        <v>60</v>
      </c>
      <c r="E22" s="160">
        <v>28474</v>
      </c>
      <c r="F22" s="147">
        <v>177337.8</v>
      </c>
      <c r="G22" s="147">
        <v>177337.8</v>
      </c>
      <c r="H22" s="147">
        <f>G22-F22</f>
        <v>0</v>
      </c>
      <c r="I22" s="161">
        <v>133</v>
      </c>
      <c r="J22" s="161">
        <v>1419</v>
      </c>
      <c r="K22" s="400" t="s">
        <v>1395</v>
      </c>
      <c r="L22" s="162" t="s">
        <v>61</v>
      </c>
      <c r="M22" s="184" t="s">
        <v>1156</v>
      </c>
      <c r="N22" s="8"/>
      <c r="O22" s="8"/>
      <c r="P22" s="8"/>
      <c r="Q22" s="8"/>
    </row>
    <row r="23" spans="1:17" s="45" customFormat="1" ht="25.5">
      <c r="A23" s="12">
        <v>10</v>
      </c>
      <c r="B23" s="6"/>
      <c r="C23" s="24" t="s">
        <v>62</v>
      </c>
      <c r="D23" s="6"/>
      <c r="E23" s="371">
        <v>40126</v>
      </c>
      <c r="F23" s="31">
        <v>14000</v>
      </c>
      <c r="G23" s="31">
        <v>14000</v>
      </c>
      <c r="H23" s="31">
        <f t="shared" si="0"/>
        <v>0</v>
      </c>
      <c r="I23" s="9"/>
      <c r="J23" s="9"/>
      <c r="K23" s="88" t="s">
        <v>63</v>
      </c>
      <c r="L23" s="6"/>
      <c r="M23" s="6"/>
      <c r="N23" s="11"/>
      <c r="O23" s="11"/>
      <c r="P23" s="11"/>
      <c r="Q23" s="11"/>
    </row>
    <row r="24" spans="1:17" s="45" customFormat="1" ht="24" customHeight="1">
      <c r="A24" s="12">
        <v>11</v>
      </c>
      <c r="B24" s="6"/>
      <c r="C24" s="24" t="s">
        <v>64</v>
      </c>
      <c r="D24" s="24"/>
      <c r="E24" s="46">
        <v>39997</v>
      </c>
      <c r="F24" s="47">
        <v>19639</v>
      </c>
      <c r="G24" s="31">
        <v>19639</v>
      </c>
      <c r="H24" s="31">
        <f t="shared" si="0"/>
        <v>0</v>
      </c>
      <c r="I24" s="6"/>
      <c r="J24" s="6"/>
      <c r="K24" s="88" t="s">
        <v>65</v>
      </c>
      <c r="L24" s="10"/>
      <c r="M24" s="10"/>
      <c r="N24" s="11"/>
      <c r="O24" s="11"/>
      <c r="P24" s="11"/>
      <c r="Q24" s="11"/>
    </row>
    <row r="25" spans="1:17" s="45" customFormat="1" ht="24" customHeight="1">
      <c r="A25" s="12">
        <v>12</v>
      </c>
      <c r="B25" s="6"/>
      <c r="C25" s="24" t="s">
        <v>64</v>
      </c>
      <c r="D25" s="24"/>
      <c r="E25" s="46">
        <v>39997</v>
      </c>
      <c r="F25" s="47">
        <v>19639</v>
      </c>
      <c r="G25" s="31">
        <v>19639</v>
      </c>
      <c r="H25" s="31">
        <f t="shared" si="0"/>
        <v>0</v>
      </c>
      <c r="I25" s="6"/>
      <c r="J25" s="6"/>
      <c r="K25" s="88" t="s">
        <v>66</v>
      </c>
      <c r="L25" s="10"/>
      <c r="M25" s="10"/>
      <c r="N25" s="11"/>
      <c r="O25" s="11"/>
      <c r="P25" s="11"/>
      <c r="Q25" s="11"/>
    </row>
    <row r="26" spans="1:17" s="45" customFormat="1" ht="24" customHeight="1">
      <c r="A26" s="12">
        <v>13</v>
      </c>
      <c r="B26" s="6"/>
      <c r="C26" s="5" t="s">
        <v>67</v>
      </c>
      <c r="D26" s="24"/>
      <c r="E26" s="46">
        <v>39997</v>
      </c>
      <c r="F26" s="31">
        <v>8100</v>
      </c>
      <c r="G26" s="31">
        <v>8100</v>
      </c>
      <c r="H26" s="31">
        <f t="shared" si="0"/>
        <v>0</v>
      </c>
      <c r="I26" s="6"/>
      <c r="J26" s="6"/>
      <c r="K26" s="88" t="s">
        <v>68</v>
      </c>
      <c r="L26" s="10"/>
      <c r="M26" s="10"/>
      <c r="N26" s="11"/>
      <c r="O26" s="11"/>
      <c r="P26" s="11"/>
      <c r="Q26" s="11"/>
    </row>
    <row r="27" spans="1:17" s="45" customFormat="1" ht="24" customHeight="1">
      <c r="A27" s="12">
        <v>14</v>
      </c>
      <c r="B27" s="6"/>
      <c r="C27" s="5" t="s">
        <v>69</v>
      </c>
      <c r="D27" s="24"/>
      <c r="E27" s="46">
        <v>40661</v>
      </c>
      <c r="F27" s="31">
        <v>10000</v>
      </c>
      <c r="G27" s="31">
        <v>10000</v>
      </c>
      <c r="H27" s="31">
        <f t="shared" si="0"/>
        <v>0</v>
      </c>
      <c r="I27" s="6"/>
      <c r="J27" s="6"/>
      <c r="K27" s="88" t="s">
        <v>70</v>
      </c>
      <c r="L27" s="10"/>
      <c r="M27" s="10"/>
      <c r="N27" s="11"/>
      <c r="O27" s="11"/>
      <c r="P27" s="11"/>
      <c r="Q27" s="11"/>
    </row>
    <row r="28" spans="1:17" s="45" customFormat="1" ht="24" customHeight="1">
      <c r="A28" s="12">
        <v>15</v>
      </c>
      <c r="B28" s="6"/>
      <c r="C28" s="5" t="s">
        <v>69</v>
      </c>
      <c r="D28" s="24"/>
      <c r="E28" s="46">
        <v>40651</v>
      </c>
      <c r="F28" s="31">
        <v>10000</v>
      </c>
      <c r="G28" s="31">
        <v>10000</v>
      </c>
      <c r="H28" s="31">
        <f t="shared" si="0"/>
        <v>0</v>
      </c>
      <c r="I28" s="6"/>
      <c r="J28" s="6"/>
      <c r="K28" s="88" t="s">
        <v>71</v>
      </c>
      <c r="L28" s="10"/>
      <c r="M28" s="10"/>
      <c r="N28" s="11"/>
      <c r="O28" s="11"/>
      <c r="P28" s="11"/>
      <c r="Q28" s="11"/>
    </row>
    <row r="29" spans="1:17" s="45" customFormat="1" ht="24" customHeight="1">
      <c r="A29" s="12">
        <v>16</v>
      </c>
      <c r="B29" s="6"/>
      <c r="C29" s="5" t="s">
        <v>72</v>
      </c>
      <c r="D29" s="24"/>
      <c r="E29" s="46">
        <v>40417</v>
      </c>
      <c r="F29" s="31">
        <v>13990</v>
      </c>
      <c r="G29" s="31">
        <v>13990</v>
      </c>
      <c r="H29" s="31">
        <f t="shared" si="0"/>
        <v>0</v>
      </c>
      <c r="I29" s="6"/>
      <c r="J29" s="6"/>
      <c r="K29" s="88" t="s">
        <v>73</v>
      </c>
      <c r="L29" s="10"/>
      <c r="M29" s="10"/>
      <c r="N29" s="11"/>
      <c r="O29" s="11"/>
      <c r="P29" s="11"/>
      <c r="Q29" s="11"/>
    </row>
    <row r="30" spans="1:17" s="45" customFormat="1" ht="24" customHeight="1">
      <c r="A30" s="12">
        <v>17</v>
      </c>
      <c r="B30" s="6"/>
      <c r="C30" s="5" t="s">
        <v>74</v>
      </c>
      <c r="D30" s="24"/>
      <c r="E30" s="46">
        <v>40651</v>
      </c>
      <c r="F30" s="31">
        <v>21500</v>
      </c>
      <c r="G30" s="31">
        <v>21500</v>
      </c>
      <c r="H30" s="31">
        <f t="shared" si="0"/>
        <v>0</v>
      </c>
      <c r="I30" s="6"/>
      <c r="J30" s="6"/>
      <c r="K30" s="88" t="s">
        <v>77</v>
      </c>
      <c r="L30" s="10"/>
      <c r="M30" s="10"/>
      <c r="N30" s="11"/>
      <c r="O30" s="11"/>
      <c r="P30" s="11"/>
      <c r="Q30" s="11"/>
    </row>
    <row r="31" spans="1:17" s="45" customFormat="1" ht="24" customHeight="1">
      <c r="A31" s="12">
        <v>18</v>
      </c>
      <c r="B31" s="6"/>
      <c r="C31" s="5" t="s">
        <v>78</v>
      </c>
      <c r="D31" s="24"/>
      <c r="E31" s="46">
        <v>40651</v>
      </c>
      <c r="F31" s="31">
        <v>39000</v>
      </c>
      <c r="G31" s="31">
        <v>39000</v>
      </c>
      <c r="H31" s="31">
        <f t="shared" si="0"/>
        <v>0</v>
      </c>
      <c r="I31" s="6"/>
      <c r="J31" s="6"/>
      <c r="K31" s="88" t="s">
        <v>79</v>
      </c>
      <c r="L31" s="10"/>
      <c r="M31" s="10"/>
      <c r="N31" s="11"/>
      <c r="O31" s="11"/>
      <c r="P31" s="11"/>
      <c r="Q31" s="11"/>
    </row>
    <row r="32" spans="1:17" s="45" customFormat="1" ht="24" customHeight="1">
      <c r="A32" s="12">
        <v>19</v>
      </c>
      <c r="B32" s="6"/>
      <c r="C32" s="5" t="s">
        <v>80</v>
      </c>
      <c r="D32" s="5"/>
      <c r="E32" s="46">
        <v>40214</v>
      </c>
      <c r="F32" s="31">
        <v>40000</v>
      </c>
      <c r="G32" s="42">
        <v>40000</v>
      </c>
      <c r="H32" s="31">
        <f t="shared" si="0"/>
        <v>0</v>
      </c>
      <c r="I32" s="9"/>
      <c r="J32" s="9"/>
      <c r="K32" s="88" t="s">
        <v>81</v>
      </c>
      <c r="L32" s="93"/>
      <c r="M32" s="9"/>
      <c r="N32" s="11"/>
      <c r="O32" s="11"/>
      <c r="P32" s="11"/>
      <c r="Q32" s="11"/>
    </row>
    <row r="33" spans="1:17" s="45" customFormat="1" ht="24" customHeight="1">
      <c r="A33" s="12">
        <v>20</v>
      </c>
      <c r="B33" s="6"/>
      <c r="C33" s="35" t="s">
        <v>82</v>
      </c>
      <c r="D33" s="35"/>
      <c r="E33" s="41">
        <v>40305</v>
      </c>
      <c r="F33" s="42">
        <f>G33</f>
        <v>21196</v>
      </c>
      <c r="G33" s="42">
        <v>21196</v>
      </c>
      <c r="H33" s="31">
        <f t="shared" si="0"/>
        <v>0</v>
      </c>
      <c r="I33" s="49"/>
      <c r="J33" s="49"/>
      <c r="K33" s="87" t="s">
        <v>83</v>
      </c>
      <c r="L33" s="110"/>
      <c r="M33" s="185"/>
      <c r="N33" s="11"/>
      <c r="O33" s="11"/>
      <c r="P33" s="11"/>
      <c r="Q33" s="11"/>
    </row>
    <row r="34" spans="1:17" s="45" customFormat="1" ht="24" customHeight="1">
      <c r="A34" s="12">
        <v>21</v>
      </c>
      <c r="B34" s="6"/>
      <c r="C34" s="35" t="s">
        <v>84</v>
      </c>
      <c r="D34" s="35"/>
      <c r="E34" s="41">
        <v>40658</v>
      </c>
      <c r="F34" s="42">
        <v>3200</v>
      </c>
      <c r="G34" s="42">
        <v>3200</v>
      </c>
      <c r="H34" s="31">
        <f t="shared" si="0"/>
        <v>0</v>
      </c>
      <c r="I34" s="49"/>
      <c r="J34" s="49"/>
      <c r="K34" s="87" t="s">
        <v>85</v>
      </c>
      <c r="L34" s="110"/>
      <c r="M34" s="185"/>
      <c r="N34" s="11"/>
      <c r="O34" s="11"/>
      <c r="P34" s="11"/>
      <c r="Q34" s="11"/>
    </row>
    <row r="35" spans="1:17" ht="12.75">
      <c r="A35" s="12">
        <v>22</v>
      </c>
      <c r="B35" s="6"/>
      <c r="C35" s="24" t="s">
        <v>86</v>
      </c>
      <c r="D35" s="24"/>
      <c r="E35" s="46">
        <v>40030</v>
      </c>
      <c r="F35" s="47">
        <v>8801.62</v>
      </c>
      <c r="G35" s="31">
        <v>8801.62</v>
      </c>
      <c r="H35" s="31">
        <f t="shared" si="0"/>
        <v>0</v>
      </c>
      <c r="I35" s="6"/>
      <c r="J35" s="6"/>
      <c r="K35" s="88" t="s">
        <v>87</v>
      </c>
      <c r="L35" s="10"/>
      <c r="M35" s="10"/>
      <c r="N35" s="8"/>
      <c r="O35" s="8"/>
      <c r="P35" s="8"/>
      <c r="Q35" s="8"/>
    </row>
    <row r="36" spans="1:17" s="27" customFormat="1" ht="35.25" customHeight="1">
      <c r="A36" s="12">
        <v>23</v>
      </c>
      <c r="B36" s="12"/>
      <c r="C36" s="24" t="s">
        <v>86</v>
      </c>
      <c r="D36" s="24"/>
      <c r="E36" s="46">
        <v>40042</v>
      </c>
      <c r="F36" s="31">
        <v>10028.82</v>
      </c>
      <c r="G36" s="31">
        <v>10028.82</v>
      </c>
      <c r="H36" s="31">
        <f t="shared" si="0"/>
        <v>0</v>
      </c>
      <c r="I36" s="6"/>
      <c r="J36" s="6"/>
      <c r="K36" s="88" t="s">
        <v>88</v>
      </c>
      <c r="L36" s="10"/>
      <c r="M36" s="10"/>
      <c r="N36" s="16"/>
      <c r="O36" s="16"/>
      <c r="P36" s="385" t="s">
        <v>1159</v>
      </c>
      <c r="Q36" s="385"/>
    </row>
    <row r="37" spans="1:17" s="50" customFormat="1" ht="36" customHeight="1">
      <c r="A37" s="12">
        <v>24</v>
      </c>
      <c r="B37" s="9"/>
      <c r="C37" s="24" t="s">
        <v>86</v>
      </c>
      <c r="D37" s="24"/>
      <c r="E37" s="46">
        <v>40042</v>
      </c>
      <c r="F37" s="31">
        <v>8888.94</v>
      </c>
      <c r="G37" s="31">
        <v>8888.94</v>
      </c>
      <c r="H37" s="31">
        <f t="shared" si="0"/>
        <v>0</v>
      </c>
      <c r="I37" s="6"/>
      <c r="J37" s="6"/>
      <c r="K37" s="88" t="s">
        <v>89</v>
      </c>
      <c r="L37" s="10"/>
      <c r="M37" s="10"/>
      <c r="N37" s="48"/>
      <c r="O37" s="48"/>
      <c r="P37" s="401"/>
      <c r="Q37" s="401"/>
    </row>
    <row r="38" spans="1:17" s="50" customFormat="1" ht="35.25" customHeight="1">
      <c r="A38" s="12">
        <v>25</v>
      </c>
      <c r="B38" s="9"/>
      <c r="C38" s="24" t="s">
        <v>90</v>
      </c>
      <c r="D38" s="24"/>
      <c r="E38" s="46">
        <v>40365</v>
      </c>
      <c r="F38" s="31">
        <v>11150</v>
      </c>
      <c r="G38" s="31">
        <v>11150</v>
      </c>
      <c r="H38" s="31">
        <f t="shared" si="0"/>
        <v>0</v>
      </c>
      <c r="I38" s="6"/>
      <c r="J38" s="6"/>
      <c r="K38" s="88" t="s">
        <v>91</v>
      </c>
      <c r="L38" s="10"/>
      <c r="M38" s="10"/>
      <c r="N38" s="48"/>
      <c r="O38" s="48"/>
      <c r="P38" s="401"/>
      <c r="Q38" s="401"/>
    </row>
    <row r="39" spans="1:17" s="27" customFormat="1" ht="75.75" customHeight="1">
      <c r="A39" s="12">
        <v>26</v>
      </c>
      <c r="B39" s="12"/>
      <c r="C39" s="24" t="s">
        <v>92</v>
      </c>
      <c r="D39" s="24" t="s">
        <v>1152</v>
      </c>
      <c r="E39" s="46">
        <v>39917</v>
      </c>
      <c r="F39" s="52">
        <v>5000</v>
      </c>
      <c r="G39" s="31">
        <v>5000</v>
      </c>
      <c r="H39" s="15">
        <f t="shared" si="0"/>
        <v>0</v>
      </c>
      <c r="I39" s="9"/>
      <c r="J39" s="9"/>
      <c r="K39" s="88" t="s">
        <v>93</v>
      </c>
      <c r="L39" s="67"/>
      <c r="M39" s="67"/>
      <c r="N39" s="16"/>
      <c r="O39" s="16"/>
      <c r="P39" s="385"/>
      <c r="Q39" s="385"/>
    </row>
    <row r="40" spans="1:17" s="27" customFormat="1" ht="145.5" customHeight="1">
      <c r="A40" s="12">
        <v>27</v>
      </c>
      <c r="B40" s="97"/>
      <c r="C40" s="98" t="s">
        <v>94</v>
      </c>
      <c r="D40" s="98" t="s">
        <v>1152</v>
      </c>
      <c r="E40" s="104">
        <v>34092</v>
      </c>
      <c r="F40" s="99">
        <v>565118.12</v>
      </c>
      <c r="G40" s="99">
        <f>1452100.61</f>
        <v>1452100.61</v>
      </c>
      <c r="H40" s="99">
        <f>G40-F40</f>
        <v>886982.4900000001</v>
      </c>
      <c r="I40" s="100">
        <v>498.3</v>
      </c>
      <c r="J40" s="100">
        <v>1001</v>
      </c>
      <c r="K40" s="402" t="s">
        <v>1394</v>
      </c>
      <c r="L40" s="111" t="s">
        <v>1156</v>
      </c>
      <c r="M40" s="162" t="s">
        <v>105</v>
      </c>
      <c r="N40" s="16"/>
      <c r="O40" s="16"/>
      <c r="P40" s="401"/>
      <c r="Q40" s="401"/>
    </row>
    <row r="41" spans="1:16" s="38" customFormat="1" ht="152.25" customHeight="1">
      <c r="A41" s="12">
        <v>28</v>
      </c>
      <c r="B41" s="97"/>
      <c r="C41" s="98" t="s">
        <v>1193</v>
      </c>
      <c r="D41" s="98" t="s">
        <v>1194</v>
      </c>
      <c r="E41" s="106">
        <v>1913</v>
      </c>
      <c r="F41" s="99">
        <v>201463.59</v>
      </c>
      <c r="G41" s="99">
        <f>895870-694406.41</f>
        <v>201463.58999999997</v>
      </c>
      <c r="H41" s="99">
        <f t="shared" si="0"/>
        <v>0</v>
      </c>
      <c r="I41" s="100">
        <f>19+1.6+10.6+11.1</f>
        <v>42.300000000000004</v>
      </c>
      <c r="J41" s="12"/>
      <c r="K41" s="400" t="s">
        <v>106</v>
      </c>
      <c r="L41" s="109" t="s">
        <v>107</v>
      </c>
      <c r="M41" s="162" t="s">
        <v>108</v>
      </c>
      <c r="N41" s="403" t="s">
        <v>35</v>
      </c>
      <c r="O41" s="149" t="s">
        <v>1195</v>
      </c>
      <c r="P41" s="156" t="s">
        <v>746</v>
      </c>
    </row>
    <row r="42" spans="1:15" s="48" customFormat="1" ht="36.75" customHeight="1">
      <c r="A42" s="12">
        <v>29</v>
      </c>
      <c r="B42" s="9"/>
      <c r="C42" s="5" t="s">
        <v>109</v>
      </c>
      <c r="D42" s="5"/>
      <c r="E42" s="105">
        <v>2012</v>
      </c>
      <c r="F42" s="54">
        <v>28000</v>
      </c>
      <c r="G42" s="54">
        <v>28000</v>
      </c>
      <c r="H42" s="54">
        <f t="shared" si="0"/>
        <v>0</v>
      </c>
      <c r="I42" s="4"/>
      <c r="J42" s="9"/>
      <c r="K42" s="88" t="s">
        <v>110</v>
      </c>
      <c r="L42" s="93"/>
      <c r="M42" s="9"/>
      <c r="N42" s="55"/>
      <c r="O42" s="55"/>
    </row>
    <row r="43" spans="1:15" s="48" customFormat="1" ht="42" customHeight="1">
      <c r="A43" s="12">
        <v>30</v>
      </c>
      <c r="B43" s="9"/>
      <c r="C43" s="24" t="s">
        <v>57</v>
      </c>
      <c r="D43" s="5"/>
      <c r="E43" s="46">
        <v>41250</v>
      </c>
      <c r="F43" s="54">
        <v>5050</v>
      </c>
      <c r="G43" s="54">
        <v>5050</v>
      </c>
      <c r="H43" s="54">
        <f t="shared" si="0"/>
        <v>0</v>
      </c>
      <c r="I43" s="4"/>
      <c r="J43" s="9"/>
      <c r="K43" s="88" t="s">
        <v>111</v>
      </c>
      <c r="L43" s="93"/>
      <c r="M43" s="9"/>
      <c r="N43" s="55"/>
      <c r="O43" s="55"/>
    </row>
    <row r="44" spans="1:15" s="48" customFormat="1" ht="55.5" customHeight="1">
      <c r="A44" s="12">
        <v>31</v>
      </c>
      <c r="B44" s="9"/>
      <c r="C44" s="24" t="s">
        <v>112</v>
      </c>
      <c r="D44" s="5"/>
      <c r="E44" s="46">
        <v>41257</v>
      </c>
      <c r="F44" s="54">
        <v>19000</v>
      </c>
      <c r="G44" s="54">
        <v>19000</v>
      </c>
      <c r="H44" s="54">
        <f t="shared" si="0"/>
        <v>0</v>
      </c>
      <c r="I44" s="4"/>
      <c r="J44" s="9"/>
      <c r="K44" s="88" t="s">
        <v>113</v>
      </c>
      <c r="L44" s="93"/>
      <c r="M44" s="9"/>
      <c r="N44" s="55"/>
      <c r="O44" s="55"/>
    </row>
    <row r="45" spans="1:15" s="48" customFormat="1" ht="55.5" customHeight="1">
      <c r="A45" s="12">
        <v>32</v>
      </c>
      <c r="B45" s="9"/>
      <c r="C45" s="24" t="s">
        <v>673</v>
      </c>
      <c r="D45" s="5"/>
      <c r="E45" s="46">
        <v>41395</v>
      </c>
      <c r="F45" s="54">
        <v>6000</v>
      </c>
      <c r="G45" s="54">
        <v>6000</v>
      </c>
      <c r="H45" s="54">
        <f t="shared" si="0"/>
        <v>0</v>
      </c>
      <c r="I45" s="4"/>
      <c r="J45" s="9"/>
      <c r="K45" s="88" t="s">
        <v>674</v>
      </c>
      <c r="L45" s="93"/>
      <c r="M45" s="9"/>
      <c r="N45" s="55"/>
      <c r="O45" s="55"/>
    </row>
    <row r="46" spans="1:15" s="48" customFormat="1" ht="55.5" customHeight="1">
      <c r="A46" s="12">
        <v>33</v>
      </c>
      <c r="B46" s="9"/>
      <c r="C46" s="24" t="s">
        <v>675</v>
      </c>
      <c r="D46" s="5"/>
      <c r="E46" s="46">
        <v>41395</v>
      </c>
      <c r="F46" s="54">
        <v>5400</v>
      </c>
      <c r="G46" s="54">
        <v>5400</v>
      </c>
      <c r="H46" s="54">
        <f t="shared" si="0"/>
        <v>0</v>
      </c>
      <c r="I46" s="4"/>
      <c r="J46" s="9"/>
      <c r="K46" s="88" t="s">
        <v>676</v>
      </c>
      <c r="L46" s="93"/>
      <c r="M46" s="9"/>
      <c r="N46" s="55"/>
      <c r="O46" s="55"/>
    </row>
    <row r="47" spans="1:15" s="48" customFormat="1" ht="55.5" customHeight="1">
      <c r="A47" s="12">
        <v>34</v>
      </c>
      <c r="B47" s="9"/>
      <c r="C47" s="24" t="s">
        <v>675</v>
      </c>
      <c r="D47" s="5"/>
      <c r="E47" s="46">
        <v>41395</v>
      </c>
      <c r="F47" s="54">
        <v>5400</v>
      </c>
      <c r="G47" s="54">
        <v>5400</v>
      </c>
      <c r="H47" s="54">
        <f aca="true" t="shared" si="1" ref="H47:H52">G47-F47</f>
        <v>0</v>
      </c>
      <c r="I47" s="4"/>
      <c r="J47" s="9"/>
      <c r="K47" s="88" t="s">
        <v>677</v>
      </c>
      <c r="L47" s="93"/>
      <c r="M47" s="9"/>
      <c r="N47" s="55"/>
      <c r="O47" s="55"/>
    </row>
    <row r="48" spans="1:15" s="48" customFormat="1" ht="55.5" customHeight="1">
      <c r="A48" s="12">
        <v>35</v>
      </c>
      <c r="B48" s="9"/>
      <c r="C48" s="24" t="s">
        <v>675</v>
      </c>
      <c r="D48" s="5"/>
      <c r="E48" s="46">
        <v>41395</v>
      </c>
      <c r="F48" s="54">
        <v>5400</v>
      </c>
      <c r="G48" s="54">
        <v>5400</v>
      </c>
      <c r="H48" s="54">
        <f t="shared" si="1"/>
        <v>0</v>
      </c>
      <c r="I48" s="4"/>
      <c r="J48" s="9"/>
      <c r="K48" s="88" t="s">
        <v>678</v>
      </c>
      <c r="L48" s="93"/>
      <c r="M48" s="9"/>
      <c r="N48" s="55"/>
      <c r="O48" s="55"/>
    </row>
    <row r="49" spans="1:15" s="48" customFormat="1" ht="55.5" customHeight="1">
      <c r="A49" s="12">
        <v>36</v>
      </c>
      <c r="B49" s="9"/>
      <c r="C49" s="24" t="s">
        <v>675</v>
      </c>
      <c r="D49" s="5"/>
      <c r="E49" s="46">
        <v>41395</v>
      </c>
      <c r="F49" s="54">
        <v>5400</v>
      </c>
      <c r="G49" s="54">
        <v>5400</v>
      </c>
      <c r="H49" s="54">
        <f t="shared" si="1"/>
        <v>0</v>
      </c>
      <c r="I49" s="4"/>
      <c r="J49" s="9"/>
      <c r="K49" s="88" t="s">
        <v>679</v>
      </c>
      <c r="L49" s="93"/>
      <c r="M49" s="9"/>
      <c r="N49" s="55"/>
      <c r="O49" s="55"/>
    </row>
    <row r="50" spans="1:15" s="48" customFormat="1" ht="55.5" customHeight="1">
      <c r="A50" s="12">
        <v>37</v>
      </c>
      <c r="B50" s="9"/>
      <c r="C50" s="24" t="s">
        <v>675</v>
      </c>
      <c r="D50" s="5"/>
      <c r="E50" s="46">
        <v>41395</v>
      </c>
      <c r="F50" s="54">
        <v>5400</v>
      </c>
      <c r="G50" s="54">
        <v>5400</v>
      </c>
      <c r="H50" s="54">
        <f t="shared" si="1"/>
        <v>0</v>
      </c>
      <c r="I50" s="4"/>
      <c r="J50" s="9"/>
      <c r="K50" s="88" t="s">
        <v>680</v>
      </c>
      <c r="L50" s="93"/>
      <c r="M50" s="9"/>
      <c r="N50" s="55"/>
      <c r="O50" s="55"/>
    </row>
    <row r="51" spans="1:15" s="48" customFormat="1" ht="55.5" customHeight="1">
      <c r="A51" s="12">
        <v>38</v>
      </c>
      <c r="B51" s="9"/>
      <c r="C51" s="24" t="s">
        <v>675</v>
      </c>
      <c r="D51" s="5"/>
      <c r="E51" s="46">
        <v>41395</v>
      </c>
      <c r="F51" s="54">
        <v>5400</v>
      </c>
      <c r="G51" s="54">
        <v>5400</v>
      </c>
      <c r="H51" s="54">
        <f t="shared" si="1"/>
        <v>0</v>
      </c>
      <c r="I51" s="4"/>
      <c r="J51" s="9"/>
      <c r="K51" s="88" t="s">
        <v>682</v>
      </c>
      <c r="L51" s="93"/>
      <c r="M51" s="9"/>
      <c r="N51" s="55"/>
      <c r="O51" s="55"/>
    </row>
    <row r="52" spans="1:15" s="48" customFormat="1" ht="55.5" customHeight="1">
      <c r="A52" s="12">
        <v>39</v>
      </c>
      <c r="B52" s="9"/>
      <c r="C52" s="24" t="s">
        <v>683</v>
      </c>
      <c r="D52" s="5"/>
      <c r="E52" s="46">
        <v>41395</v>
      </c>
      <c r="F52" s="54">
        <v>6500</v>
      </c>
      <c r="G52" s="54">
        <v>6500</v>
      </c>
      <c r="H52" s="54">
        <f t="shared" si="1"/>
        <v>0</v>
      </c>
      <c r="I52" s="4"/>
      <c r="J52" s="9"/>
      <c r="K52" s="88" t="s">
        <v>684</v>
      </c>
      <c r="L52" s="93"/>
      <c r="M52" s="9"/>
      <c r="N52" s="55"/>
      <c r="O52" s="55"/>
    </row>
    <row r="53" spans="1:15" s="48" customFormat="1" ht="55.5" customHeight="1">
      <c r="A53" s="12">
        <v>40</v>
      </c>
      <c r="B53" s="9"/>
      <c r="C53" s="24" t="s">
        <v>683</v>
      </c>
      <c r="D53" s="5"/>
      <c r="E53" s="46">
        <v>41395</v>
      </c>
      <c r="F53" s="54">
        <v>6500</v>
      </c>
      <c r="G53" s="54">
        <v>6500</v>
      </c>
      <c r="H53" s="54">
        <f aca="true" t="shared" si="2" ref="H53:H64">G53-F53</f>
        <v>0</v>
      </c>
      <c r="I53" s="4"/>
      <c r="J53" s="9"/>
      <c r="K53" s="88" t="s">
        <v>685</v>
      </c>
      <c r="L53" s="93"/>
      <c r="M53" s="9"/>
      <c r="N53" s="55"/>
      <c r="O53" s="55"/>
    </row>
    <row r="54" spans="1:15" s="48" customFormat="1" ht="55.5" customHeight="1">
      <c r="A54" s="12">
        <v>41</v>
      </c>
      <c r="B54" s="9"/>
      <c r="C54" s="24" t="s">
        <v>683</v>
      </c>
      <c r="D54" s="5"/>
      <c r="E54" s="46">
        <v>41456</v>
      </c>
      <c r="F54" s="54">
        <v>6500</v>
      </c>
      <c r="G54" s="54">
        <v>6500</v>
      </c>
      <c r="H54" s="54">
        <f t="shared" si="2"/>
        <v>0</v>
      </c>
      <c r="I54" s="4"/>
      <c r="J54" s="9"/>
      <c r="K54" s="88" t="s">
        <v>686</v>
      </c>
      <c r="L54" s="93"/>
      <c r="M54" s="9"/>
      <c r="N54" s="55"/>
      <c r="O54" s="55"/>
    </row>
    <row r="55" spans="1:15" s="48" customFormat="1" ht="55.5" customHeight="1">
      <c r="A55" s="12">
        <v>42</v>
      </c>
      <c r="B55" s="9"/>
      <c r="C55" s="24" t="s">
        <v>683</v>
      </c>
      <c r="D55" s="5"/>
      <c r="E55" s="46">
        <v>41456</v>
      </c>
      <c r="F55" s="54">
        <v>6500</v>
      </c>
      <c r="G55" s="54">
        <v>6500</v>
      </c>
      <c r="H55" s="54">
        <f t="shared" si="2"/>
        <v>0</v>
      </c>
      <c r="I55" s="4"/>
      <c r="J55" s="9"/>
      <c r="K55" s="88" t="s">
        <v>687</v>
      </c>
      <c r="L55" s="93"/>
      <c r="M55" s="9"/>
      <c r="N55" s="55"/>
      <c r="O55" s="55"/>
    </row>
    <row r="56" spans="1:15" s="48" customFormat="1" ht="55.5" customHeight="1">
      <c r="A56" s="12">
        <v>43</v>
      </c>
      <c r="B56" s="9"/>
      <c r="C56" s="24" t="s">
        <v>683</v>
      </c>
      <c r="D56" s="5"/>
      <c r="E56" s="46">
        <v>41456</v>
      </c>
      <c r="F56" s="54">
        <v>6500</v>
      </c>
      <c r="G56" s="54">
        <v>6500</v>
      </c>
      <c r="H56" s="54">
        <f t="shared" si="2"/>
        <v>0</v>
      </c>
      <c r="I56" s="4"/>
      <c r="J56" s="9"/>
      <c r="K56" s="88" t="s">
        <v>688</v>
      </c>
      <c r="L56" s="93"/>
      <c r="M56" s="9"/>
      <c r="N56" s="55"/>
      <c r="O56" s="55"/>
    </row>
    <row r="57" spans="1:15" s="48" customFormat="1" ht="55.5" customHeight="1">
      <c r="A57" s="12">
        <v>44</v>
      </c>
      <c r="B57" s="9"/>
      <c r="C57" s="24" t="s">
        <v>683</v>
      </c>
      <c r="D57" s="5"/>
      <c r="E57" s="46">
        <v>41456</v>
      </c>
      <c r="F57" s="54">
        <v>6500</v>
      </c>
      <c r="G57" s="54">
        <v>6500</v>
      </c>
      <c r="H57" s="54">
        <f t="shared" si="2"/>
        <v>0</v>
      </c>
      <c r="I57" s="4"/>
      <c r="J57" s="9"/>
      <c r="K57" s="88" t="s">
        <v>689</v>
      </c>
      <c r="L57" s="93"/>
      <c r="M57" s="9"/>
      <c r="N57" s="55"/>
      <c r="O57" s="55"/>
    </row>
    <row r="58" spans="1:15" s="48" customFormat="1" ht="55.5" customHeight="1">
      <c r="A58" s="12">
        <v>45</v>
      </c>
      <c r="B58" s="9"/>
      <c r="C58" s="24" t="s">
        <v>683</v>
      </c>
      <c r="D58" s="5"/>
      <c r="E58" s="46">
        <v>41456</v>
      </c>
      <c r="F58" s="54">
        <v>6500</v>
      </c>
      <c r="G58" s="54">
        <v>6500</v>
      </c>
      <c r="H58" s="54">
        <f t="shared" si="2"/>
        <v>0</v>
      </c>
      <c r="I58" s="4"/>
      <c r="J58" s="9"/>
      <c r="K58" s="88" t="s">
        <v>690</v>
      </c>
      <c r="L58" s="93"/>
      <c r="M58" s="9"/>
      <c r="N58" s="55"/>
      <c r="O58" s="55"/>
    </row>
    <row r="59" spans="1:15" s="48" customFormat="1" ht="55.5" customHeight="1">
      <c r="A59" s="12">
        <v>46</v>
      </c>
      <c r="B59" s="9"/>
      <c r="C59" s="24" t="s">
        <v>683</v>
      </c>
      <c r="D59" s="5"/>
      <c r="E59" s="46">
        <v>41456</v>
      </c>
      <c r="F59" s="54">
        <v>6500</v>
      </c>
      <c r="G59" s="54">
        <v>6500</v>
      </c>
      <c r="H59" s="54">
        <f t="shared" si="2"/>
        <v>0</v>
      </c>
      <c r="I59" s="4"/>
      <c r="J59" s="9"/>
      <c r="K59" s="88" t="s">
        <v>691</v>
      </c>
      <c r="L59" s="93"/>
      <c r="M59" s="9"/>
      <c r="N59" s="55"/>
      <c r="O59" s="55"/>
    </row>
    <row r="60" spans="1:15" s="48" customFormat="1" ht="55.5" customHeight="1">
      <c r="A60" s="12">
        <v>47</v>
      </c>
      <c r="B60" s="9"/>
      <c r="C60" s="24" t="s">
        <v>683</v>
      </c>
      <c r="D60" s="5"/>
      <c r="E60" s="46">
        <v>41456</v>
      </c>
      <c r="F60" s="54">
        <v>6500</v>
      </c>
      <c r="G60" s="54">
        <v>6500</v>
      </c>
      <c r="H60" s="54">
        <f t="shared" si="2"/>
        <v>0</v>
      </c>
      <c r="I60" s="4"/>
      <c r="J60" s="9"/>
      <c r="K60" s="88" t="s">
        <v>692</v>
      </c>
      <c r="L60" s="93"/>
      <c r="M60" s="9"/>
      <c r="N60" s="55"/>
      <c r="O60" s="55"/>
    </row>
    <row r="61" spans="1:15" s="48" customFormat="1" ht="55.5" customHeight="1">
      <c r="A61" s="12">
        <v>48</v>
      </c>
      <c r="B61" s="9"/>
      <c r="C61" s="24" t="s">
        <v>683</v>
      </c>
      <c r="D61" s="5"/>
      <c r="E61" s="46">
        <v>41456</v>
      </c>
      <c r="F61" s="54">
        <v>6500</v>
      </c>
      <c r="G61" s="54">
        <v>6500</v>
      </c>
      <c r="H61" s="54">
        <f t="shared" si="2"/>
        <v>0</v>
      </c>
      <c r="I61" s="4"/>
      <c r="J61" s="9"/>
      <c r="K61" s="88" t="s">
        <v>693</v>
      </c>
      <c r="L61" s="93"/>
      <c r="M61" s="9"/>
      <c r="N61" s="55"/>
      <c r="O61" s="55"/>
    </row>
    <row r="62" spans="1:15" s="48" customFormat="1" ht="55.5" customHeight="1">
      <c r="A62" s="12">
        <v>49</v>
      </c>
      <c r="B62" s="9"/>
      <c r="C62" s="24" t="s">
        <v>694</v>
      </c>
      <c r="D62" s="5"/>
      <c r="E62" s="46">
        <v>41310</v>
      </c>
      <c r="F62" s="54">
        <v>3099</v>
      </c>
      <c r="G62" s="54">
        <v>3099</v>
      </c>
      <c r="H62" s="54">
        <f t="shared" si="2"/>
        <v>0</v>
      </c>
      <c r="I62" s="4"/>
      <c r="J62" s="9"/>
      <c r="K62" s="88" t="s">
        <v>695</v>
      </c>
      <c r="L62" s="93"/>
      <c r="M62" s="9"/>
      <c r="N62" s="55"/>
      <c r="O62" s="55"/>
    </row>
    <row r="63" spans="1:15" s="48" customFormat="1" ht="55.5" customHeight="1">
      <c r="A63" s="12">
        <v>50</v>
      </c>
      <c r="B63" s="9"/>
      <c r="C63" s="24" t="s">
        <v>673</v>
      </c>
      <c r="D63" s="5"/>
      <c r="E63" s="46">
        <v>41456</v>
      </c>
      <c r="F63" s="54">
        <v>6000</v>
      </c>
      <c r="G63" s="54">
        <v>6000</v>
      </c>
      <c r="H63" s="54">
        <f t="shared" si="2"/>
        <v>0</v>
      </c>
      <c r="I63" s="4"/>
      <c r="J63" s="9"/>
      <c r="K63" s="88" t="s">
        <v>696</v>
      </c>
      <c r="L63" s="93"/>
      <c r="M63" s="9"/>
      <c r="N63" s="55"/>
      <c r="O63" s="55"/>
    </row>
    <row r="64" spans="1:15" s="48" customFormat="1" ht="55.5" customHeight="1">
      <c r="A64" s="12">
        <v>51</v>
      </c>
      <c r="B64" s="9"/>
      <c r="C64" s="24" t="s">
        <v>675</v>
      </c>
      <c r="D64" s="5"/>
      <c r="E64" s="46">
        <v>41456</v>
      </c>
      <c r="F64" s="54">
        <v>5400</v>
      </c>
      <c r="G64" s="54">
        <v>5400</v>
      </c>
      <c r="H64" s="54">
        <f t="shared" si="2"/>
        <v>0</v>
      </c>
      <c r="I64" s="4"/>
      <c r="J64" s="9"/>
      <c r="K64" s="88" t="s">
        <v>697</v>
      </c>
      <c r="L64" s="93"/>
      <c r="M64" s="9"/>
      <c r="N64" s="55"/>
      <c r="O64" s="55"/>
    </row>
    <row r="65" spans="1:15" s="48" customFormat="1" ht="55.5" customHeight="1">
      <c r="A65" s="12">
        <v>52</v>
      </c>
      <c r="B65" s="9"/>
      <c r="C65" s="24" t="s">
        <v>675</v>
      </c>
      <c r="D65" s="5"/>
      <c r="E65" s="46">
        <v>41456</v>
      </c>
      <c r="F65" s="54">
        <v>5400</v>
      </c>
      <c r="G65" s="54">
        <v>5400</v>
      </c>
      <c r="H65" s="54">
        <f aca="true" t="shared" si="3" ref="H65:H78">G65-F65</f>
        <v>0</v>
      </c>
      <c r="I65" s="4"/>
      <c r="J65" s="9"/>
      <c r="K65" s="88" t="s">
        <v>698</v>
      </c>
      <c r="L65" s="93"/>
      <c r="M65" s="9"/>
      <c r="N65" s="55"/>
      <c r="O65" s="55"/>
    </row>
    <row r="66" spans="1:15" s="48" customFormat="1" ht="55.5" customHeight="1">
      <c r="A66" s="12">
        <v>53</v>
      </c>
      <c r="B66" s="9"/>
      <c r="C66" s="24" t="s">
        <v>675</v>
      </c>
      <c r="D66" s="5"/>
      <c r="E66" s="46">
        <v>41456</v>
      </c>
      <c r="F66" s="54">
        <v>5400</v>
      </c>
      <c r="G66" s="54">
        <v>5400</v>
      </c>
      <c r="H66" s="54">
        <f t="shared" si="3"/>
        <v>0</v>
      </c>
      <c r="I66" s="4"/>
      <c r="J66" s="9"/>
      <c r="K66" s="88" t="s">
        <v>699</v>
      </c>
      <c r="L66" s="93"/>
      <c r="M66" s="9"/>
      <c r="N66" s="55"/>
      <c r="O66" s="55"/>
    </row>
    <row r="67" spans="1:15" s="48" customFormat="1" ht="55.5" customHeight="1">
      <c r="A67" s="12">
        <v>54</v>
      </c>
      <c r="B67" s="9"/>
      <c r="C67" s="24" t="s">
        <v>675</v>
      </c>
      <c r="D67" s="5"/>
      <c r="E67" s="46">
        <v>41456</v>
      </c>
      <c r="F67" s="54">
        <v>5400</v>
      </c>
      <c r="G67" s="54">
        <v>5400</v>
      </c>
      <c r="H67" s="54">
        <f t="shared" si="3"/>
        <v>0</v>
      </c>
      <c r="I67" s="4"/>
      <c r="J67" s="9"/>
      <c r="K67" s="88" t="s">
        <v>700</v>
      </c>
      <c r="L67" s="93"/>
      <c r="M67" s="9"/>
      <c r="N67" s="55"/>
      <c r="O67" s="55"/>
    </row>
    <row r="68" spans="1:15" s="48" customFormat="1" ht="55.5" customHeight="1">
      <c r="A68" s="12">
        <v>55</v>
      </c>
      <c r="B68" s="9"/>
      <c r="C68" s="24" t="s">
        <v>675</v>
      </c>
      <c r="D68" s="5"/>
      <c r="E68" s="46">
        <v>41456</v>
      </c>
      <c r="F68" s="54">
        <v>5400</v>
      </c>
      <c r="G68" s="54">
        <v>5400</v>
      </c>
      <c r="H68" s="54">
        <f t="shared" si="3"/>
        <v>0</v>
      </c>
      <c r="I68" s="4"/>
      <c r="J68" s="9"/>
      <c r="K68" s="88" t="s">
        <v>701</v>
      </c>
      <c r="L68" s="93"/>
      <c r="M68" s="9"/>
      <c r="N68" s="55"/>
      <c r="O68" s="55"/>
    </row>
    <row r="69" spans="1:15" s="48" customFormat="1" ht="55.5" customHeight="1">
      <c r="A69" s="12">
        <v>56</v>
      </c>
      <c r="B69" s="9"/>
      <c r="C69" s="24" t="s">
        <v>702</v>
      </c>
      <c r="D69" s="5"/>
      <c r="E69" s="46">
        <v>41456</v>
      </c>
      <c r="F69" s="54">
        <v>6500</v>
      </c>
      <c r="G69" s="54">
        <v>6500</v>
      </c>
      <c r="H69" s="54">
        <f t="shared" si="3"/>
        <v>0</v>
      </c>
      <c r="I69" s="4"/>
      <c r="J69" s="9"/>
      <c r="K69" s="88" t="s">
        <v>703</v>
      </c>
      <c r="L69" s="93"/>
      <c r="M69" s="9"/>
      <c r="N69" s="55"/>
      <c r="O69" s="55"/>
    </row>
    <row r="70" spans="1:15" s="48" customFormat="1" ht="55.5" customHeight="1">
      <c r="A70" s="12">
        <v>57</v>
      </c>
      <c r="B70" s="9"/>
      <c r="C70" s="24" t="s">
        <v>704</v>
      </c>
      <c r="D70" s="5"/>
      <c r="E70" s="46">
        <v>41456</v>
      </c>
      <c r="F70" s="54">
        <v>7500</v>
      </c>
      <c r="G70" s="54">
        <v>7500</v>
      </c>
      <c r="H70" s="54">
        <f t="shared" si="3"/>
        <v>0</v>
      </c>
      <c r="I70" s="4"/>
      <c r="J70" s="9"/>
      <c r="K70" s="88" t="s">
        <v>705</v>
      </c>
      <c r="L70" s="93"/>
      <c r="M70" s="9"/>
      <c r="N70" s="55"/>
      <c r="O70" s="55"/>
    </row>
    <row r="71" spans="1:15" s="48" customFormat="1" ht="55.5" customHeight="1">
      <c r="A71" s="12">
        <v>58</v>
      </c>
      <c r="B71" s="9"/>
      <c r="C71" s="24" t="s">
        <v>270</v>
      </c>
      <c r="D71" s="5"/>
      <c r="E71" s="46">
        <v>41395</v>
      </c>
      <c r="F71" s="54">
        <v>15990</v>
      </c>
      <c r="G71" s="54">
        <v>15990</v>
      </c>
      <c r="H71" s="54">
        <f t="shared" si="3"/>
        <v>0</v>
      </c>
      <c r="I71" s="4"/>
      <c r="J71" s="9"/>
      <c r="K71" s="88" t="s">
        <v>271</v>
      </c>
      <c r="L71" s="93"/>
      <c r="M71" s="9"/>
      <c r="N71" s="55"/>
      <c r="O71" s="55"/>
    </row>
    <row r="72" spans="1:15" s="48" customFormat="1" ht="55.5" customHeight="1">
      <c r="A72" s="12">
        <v>59</v>
      </c>
      <c r="B72" s="9"/>
      <c r="C72" s="24" t="s">
        <v>270</v>
      </c>
      <c r="D72" s="5"/>
      <c r="E72" s="46">
        <v>41395</v>
      </c>
      <c r="F72" s="54">
        <v>15990</v>
      </c>
      <c r="G72" s="54">
        <v>15990</v>
      </c>
      <c r="H72" s="54">
        <f t="shared" si="3"/>
        <v>0</v>
      </c>
      <c r="I72" s="4"/>
      <c r="J72" s="9"/>
      <c r="K72" s="88" t="s">
        <v>272</v>
      </c>
      <c r="L72" s="93"/>
      <c r="M72" s="9"/>
      <c r="N72" s="55"/>
      <c r="O72" s="55"/>
    </row>
    <row r="73" spans="1:15" s="48" customFormat="1" ht="55.5" customHeight="1">
      <c r="A73" s="12">
        <v>60</v>
      </c>
      <c r="B73" s="9"/>
      <c r="C73" s="24" t="s">
        <v>270</v>
      </c>
      <c r="D73" s="5"/>
      <c r="E73" s="46">
        <v>41395</v>
      </c>
      <c r="F73" s="54">
        <v>15990</v>
      </c>
      <c r="G73" s="54">
        <v>15990</v>
      </c>
      <c r="H73" s="54">
        <f t="shared" si="3"/>
        <v>0</v>
      </c>
      <c r="I73" s="4"/>
      <c r="J73" s="9"/>
      <c r="K73" s="88" t="s">
        <v>273</v>
      </c>
      <c r="L73" s="93"/>
      <c r="M73" s="9"/>
      <c r="N73" s="55"/>
      <c r="O73" s="55"/>
    </row>
    <row r="74" spans="1:15" s="48" customFormat="1" ht="55.5" customHeight="1">
      <c r="A74" s="12">
        <v>61</v>
      </c>
      <c r="B74" s="9"/>
      <c r="C74" s="24" t="s">
        <v>274</v>
      </c>
      <c r="D74" s="5"/>
      <c r="E74" s="46">
        <v>41395</v>
      </c>
      <c r="F74" s="54">
        <v>6190</v>
      </c>
      <c r="G74" s="54">
        <v>6190</v>
      </c>
      <c r="H74" s="54">
        <f t="shared" si="3"/>
        <v>0</v>
      </c>
      <c r="I74" s="4"/>
      <c r="J74" s="9"/>
      <c r="K74" s="88" t="s">
        <v>275</v>
      </c>
      <c r="L74" s="93"/>
      <c r="M74" s="9"/>
      <c r="N74" s="55"/>
      <c r="O74" s="55"/>
    </row>
    <row r="75" spans="1:15" s="48" customFormat="1" ht="55.5" customHeight="1">
      <c r="A75" s="12">
        <v>62</v>
      </c>
      <c r="B75" s="9"/>
      <c r="C75" s="24" t="s">
        <v>276</v>
      </c>
      <c r="D75" s="5"/>
      <c r="E75" s="46">
        <v>41401</v>
      </c>
      <c r="F75" s="54">
        <v>8910</v>
      </c>
      <c r="G75" s="54">
        <v>8910</v>
      </c>
      <c r="H75" s="54">
        <f t="shared" si="3"/>
        <v>0</v>
      </c>
      <c r="I75" s="4"/>
      <c r="J75" s="9"/>
      <c r="K75" s="88" t="s">
        <v>277</v>
      </c>
      <c r="L75" s="93"/>
      <c r="M75" s="9"/>
      <c r="N75" s="55"/>
      <c r="O75" s="55"/>
    </row>
    <row r="76" spans="1:15" s="48" customFormat="1" ht="55.5" customHeight="1">
      <c r="A76" s="12">
        <v>63</v>
      </c>
      <c r="B76" s="9"/>
      <c r="C76" s="24" t="s">
        <v>278</v>
      </c>
      <c r="D76" s="5"/>
      <c r="E76" s="46">
        <v>41401</v>
      </c>
      <c r="F76" s="54">
        <v>3510</v>
      </c>
      <c r="G76" s="54">
        <v>3510</v>
      </c>
      <c r="H76" s="54">
        <f t="shared" si="3"/>
        <v>0</v>
      </c>
      <c r="I76" s="4"/>
      <c r="J76" s="9"/>
      <c r="K76" s="88" t="s">
        <v>279</v>
      </c>
      <c r="L76" s="93"/>
      <c r="M76" s="9"/>
      <c r="N76" s="55"/>
      <c r="O76" s="55"/>
    </row>
    <row r="77" spans="1:15" s="48" customFormat="1" ht="55.5" customHeight="1">
      <c r="A77" s="12">
        <v>64</v>
      </c>
      <c r="B77" s="9"/>
      <c r="C77" s="24" t="s">
        <v>278</v>
      </c>
      <c r="D77" s="5"/>
      <c r="E77" s="46">
        <v>41401</v>
      </c>
      <c r="F77" s="54">
        <v>3510</v>
      </c>
      <c r="G77" s="54">
        <v>3510</v>
      </c>
      <c r="H77" s="54">
        <f t="shared" si="3"/>
        <v>0</v>
      </c>
      <c r="I77" s="4"/>
      <c r="J77" s="9"/>
      <c r="K77" s="88" t="s">
        <v>280</v>
      </c>
      <c r="L77" s="93"/>
      <c r="M77" s="9"/>
      <c r="N77" s="55"/>
      <c r="O77" s="55"/>
    </row>
    <row r="78" spans="1:15" s="48" customFormat="1" ht="55.5" customHeight="1">
      <c r="A78" s="12">
        <v>65</v>
      </c>
      <c r="B78" s="9"/>
      <c r="C78" s="24" t="s">
        <v>281</v>
      </c>
      <c r="D78" s="5"/>
      <c r="E78" s="46">
        <v>41401</v>
      </c>
      <c r="F78" s="54">
        <v>4680</v>
      </c>
      <c r="G78" s="54">
        <v>4680</v>
      </c>
      <c r="H78" s="54">
        <f t="shared" si="3"/>
        <v>0</v>
      </c>
      <c r="I78" s="4"/>
      <c r="J78" s="9"/>
      <c r="K78" s="88" t="s">
        <v>282</v>
      </c>
      <c r="L78" s="93"/>
      <c r="M78" s="9"/>
      <c r="N78" s="55"/>
      <c r="O78" s="55"/>
    </row>
    <row r="79" spans="1:15" s="48" customFormat="1" ht="55.5" customHeight="1">
      <c r="A79" s="12">
        <v>66</v>
      </c>
      <c r="B79" s="9"/>
      <c r="C79" s="24" t="s">
        <v>281</v>
      </c>
      <c r="D79" s="5"/>
      <c r="E79" s="46">
        <v>41432</v>
      </c>
      <c r="F79" s="54">
        <v>4680</v>
      </c>
      <c r="G79" s="54">
        <v>4680</v>
      </c>
      <c r="H79" s="54">
        <v>0</v>
      </c>
      <c r="I79" s="4"/>
      <c r="J79" s="9"/>
      <c r="K79" s="88" t="s">
        <v>283</v>
      </c>
      <c r="L79" s="93"/>
      <c r="M79" s="9"/>
      <c r="N79" s="55"/>
      <c r="O79" s="55"/>
    </row>
    <row r="80" spans="1:15" s="48" customFormat="1" ht="55.5" customHeight="1">
      <c r="A80" s="12">
        <v>67</v>
      </c>
      <c r="B80" s="9"/>
      <c r="C80" s="24" t="s">
        <v>284</v>
      </c>
      <c r="D80" s="5"/>
      <c r="E80" s="46">
        <v>41451</v>
      </c>
      <c r="F80" s="54">
        <v>3990</v>
      </c>
      <c r="G80" s="54">
        <v>3990</v>
      </c>
      <c r="H80" s="54">
        <v>0</v>
      </c>
      <c r="I80" s="4"/>
      <c r="J80" s="9"/>
      <c r="K80" s="88" t="s">
        <v>285</v>
      </c>
      <c r="L80" s="93"/>
      <c r="M80" s="9"/>
      <c r="N80" s="55"/>
      <c r="O80" s="55"/>
    </row>
    <row r="81" spans="1:15" s="48" customFormat="1" ht="55.5" customHeight="1">
      <c r="A81" s="12">
        <v>68</v>
      </c>
      <c r="B81" s="9"/>
      <c r="C81" s="24" t="s">
        <v>286</v>
      </c>
      <c r="D81" s="5"/>
      <c r="E81" s="46">
        <v>41465</v>
      </c>
      <c r="F81" s="54">
        <v>4050</v>
      </c>
      <c r="G81" s="54">
        <v>4050</v>
      </c>
      <c r="H81" s="54">
        <v>0</v>
      </c>
      <c r="I81" s="4"/>
      <c r="J81" s="9"/>
      <c r="K81" s="88" t="s">
        <v>287</v>
      </c>
      <c r="L81" s="93"/>
      <c r="M81" s="9"/>
      <c r="N81" s="55"/>
      <c r="O81" s="55"/>
    </row>
    <row r="82" spans="1:15" s="48" customFormat="1" ht="55.5" customHeight="1">
      <c r="A82" s="12">
        <v>69</v>
      </c>
      <c r="B82" s="9"/>
      <c r="C82" s="24" t="s">
        <v>289</v>
      </c>
      <c r="D82" s="5"/>
      <c r="E82" s="46">
        <v>41370</v>
      </c>
      <c r="F82" s="54">
        <v>14240</v>
      </c>
      <c r="G82" s="54">
        <v>14240</v>
      </c>
      <c r="H82" s="54">
        <v>0</v>
      </c>
      <c r="I82" s="4"/>
      <c r="J82" s="9"/>
      <c r="K82" s="88" t="s">
        <v>290</v>
      </c>
      <c r="L82" s="93"/>
      <c r="M82" s="9"/>
      <c r="N82" s="55"/>
      <c r="O82" s="55"/>
    </row>
    <row r="83" spans="1:15" s="48" customFormat="1" ht="55.5" customHeight="1">
      <c r="A83" s="12">
        <v>70</v>
      </c>
      <c r="B83" s="9"/>
      <c r="C83" s="24" t="s">
        <v>288</v>
      </c>
      <c r="D83" s="5"/>
      <c r="E83" s="46">
        <v>41370</v>
      </c>
      <c r="F83" s="54">
        <v>15880</v>
      </c>
      <c r="G83" s="54">
        <v>15880</v>
      </c>
      <c r="H83" s="54">
        <v>0</v>
      </c>
      <c r="I83" s="4"/>
      <c r="J83" s="9"/>
      <c r="K83" s="88" t="s">
        <v>291</v>
      </c>
      <c r="L83" s="93"/>
      <c r="M83" s="9"/>
      <c r="N83" s="55"/>
      <c r="O83" s="55"/>
    </row>
    <row r="84" spans="1:15" s="48" customFormat="1" ht="49.5" customHeight="1">
      <c r="A84" s="12">
        <v>71</v>
      </c>
      <c r="B84" s="9"/>
      <c r="C84" s="24" t="s">
        <v>288</v>
      </c>
      <c r="D84" s="5"/>
      <c r="E84" s="46">
        <v>41370</v>
      </c>
      <c r="F84" s="54">
        <v>15880</v>
      </c>
      <c r="G84" s="54">
        <v>15880</v>
      </c>
      <c r="H84" s="54">
        <v>0</v>
      </c>
      <c r="I84" s="4"/>
      <c r="J84" s="9"/>
      <c r="K84" s="88" t="s">
        <v>292</v>
      </c>
      <c r="L84" s="93"/>
      <c r="M84" s="9"/>
      <c r="N84" s="55"/>
      <c r="O84" s="55"/>
    </row>
    <row r="85" spans="1:15" s="48" customFormat="1" ht="49.5" customHeight="1">
      <c r="A85" s="12">
        <v>72</v>
      </c>
      <c r="B85" s="9"/>
      <c r="C85" s="24" t="s">
        <v>884</v>
      </c>
      <c r="D85" s="5"/>
      <c r="E85" s="46">
        <v>41639</v>
      </c>
      <c r="F85" s="54">
        <v>4000</v>
      </c>
      <c r="G85" s="54">
        <v>4000</v>
      </c>
      <c r="H85" s="54">
        <f>G85-F85</f>
        <v>0</v>
      </c>
      <c r="I85" s="4"/>
      <c r="J85" s="9"/>
      <c r="K85" s="88" t="s">
        <v>885</v>
      </c>
      <c r="L85" s="93" t="s">
        <v>886</v>
      </c>
      <c r="M85" s="9"/>
      <c r="N85" s="55"/>
      <c r="O85" s="55"/>
    </row>
    <row r="86" spans="1:15" s="48" customFormat="1" ht="49.5" customHeight="1">
      <c r="A86" s="12">
        <v>73</v>
      </c>
      <c r="B86" s="9"/>
      <c r="C86" s="24" t="s">
        <v>887</v>
      </c>
      <c r="D86" s="5"/>
      <c r="E86" s="46">
        <v>41639</v>
      </c>
      <c r="F86" s="54">
        <v>4999.9</v>
      </c>
      <c r="G86" s="54">
        <v>4999.9</v>
      </c>
      <c r="H86" s="54">
        <f>G86-F86</f>
        <v>0</v>
      </c>
      <c r="I86" s="4"/>
      <c r="J86" s="9"/>
      <c r="K86" s="88" t="s">
        <v>888</v>
      </c>
      <c r="L86" s="93" t="s">
        <v>889</v>
      </c>
      <c r="M86" s="9"/>
      <c r="N86" s="55"/>
      <c r="O86" s="55"/>
    </row>
    <row r="87" spans="1:15" s="48" customFormat="1" ht="49.5" customHeight="1">
      <c r="A87" s="12">
        <v>74</v>
      </c>
      <c r="B87" s="9"/>
      <c r="C87" s="24" t="s">
        <v>683</v>
      </c>
      <c r="D87" s="5"/>
      <c r="E87" s="46">
        <v>41395</v>
      </c>
      <c r="F87" s="54">
        <v>6500</v>
      </c>
      <c r="G87" s="54">
        <v>6500</v>
      </c>
      <c r="H87" s="54">
        <f>G87-F87</f>
        <v>0</v>
      </c>
      <c r="I87" s="4"/>
      <c r="J87" s="9"/>
      <c r="K87" s="88" t="s">
        <v>630</v>
      </c>
      <c r="L87" s="93"/>
      <c r="M87" s="9"/>
      <c r="N87" s="55"/>
      <c r="O87" s="55"/>
    </row>
    <row r="88" spans="1:15" s="48" customFormat="1" ht="30" customHeight="1">
      <c r="A88" s="12">
        <v>75</v>
      </c>
      <c r="B88" s="9"/>
      <c r="C88" s="24" t="s">
        <v>683</v>
      </c>
      <c r="D88" s="5"/>
      <c r="E88" s="46">
        <v>41395</v>
      </c>
      <c r="F88" s="54">
        <v>6500</v>
      </c>
      <c r="G88" s="54">
        <v>6500</v>
      </c>
      <c r="H88" s="54">
        <f aca="true" t="shared" si="4" ref="H88:H102">G88-F88</f>
        <v>0</v>
      </c>
      <c r="I88" s="4"/>
      <c r="J88" s="9"/>
      <c r="K88" s="88" t="s">
        <v>631</v>
      </c>
      <c r="L88" s="93"/>
      <c r="M88" s="9"/>
      <c r="N88" s="55"/>
      <c r="O88" s="55"/>
    </row>
    <row r="89" spans="1:15" s="48" customFormat="1" ht="30" customHeight="1">
      <c r="A89" s="12">
        <v>76</v>
      </c>
      <c r="B89" s="9"/>
      <c r="C89" s="24" t="s">
        <v>683</v>
      </c>
      <c r="D89" s="5"/>
      <c r="E89" s="46">
        <v>41395</v>
      </c>
      <c r="F89" s="54">
        <v>6500</v>
      </c>
      <c r="G89" s="54">
        <v>6500</v>
      </c>
      <c r="H89" s="54">
        <f t="shared" si="4"/>
        <v>0</v>
      </c>
      <c r="I89" s="4"/>
      <c r="J89" s="9"/>
      <c r="K89" s="88" t="s">
        <v>632</v>
      </c>
      <c r="L89" s="93"/>
      <c r="M89" s="9"/>
      <c r="N89" s="55"/>
      <c r="O89" s="55"/>
    </row>
    <row r="90" spans="1:15" s="48" customFormat="1" ht="30" customHeight="1">
      <c r="A90" s="12">
        <v>77</v>
      </c>
      <c r="B90" s="9"/>
      <c r="C90" s="24" t="s">
        <v>683</v>
      </c>
      <c r="D90" s="5"/>
      <c r="E90" s="46">
        <v>41395</v>
      </c>
      <c r="F90" s="54">
        <v>6500</v>
      </c>
      <c r="G90" s="54">
        <v>6500</v>
      </c>
      <c r="H90" s="54">
        <f t="shared" si="4"/>
        <v>0</v>
      </c>
      <c r="I90" s="4"/>
      <c r="J90" s="9"/>
      <c r="K90" s="88" t="s">
        <v>633</v>
      </c>
      <c r="L90" s="93"/>
      <c r="M90" s="9"/>
      <c r="N90" s="55"/>
      <c r="O90" s="55"/>
    </row>
    <row r="91" spans="1:15" s="48" customFormat="1" ht="30" customHeight="1">
      <c r="A91" s="12">
        <v>78</v>
      </c>
      <c r="B91" s="9"/>
      <c r="C91" s="24" t="s">
        <v>683</v>
      </c>
      <c r="D91" s="5"/>
      <c r="E91" s="46">
        <v>41395</v>
      </c>
      <c r="F91" s="54">
        <v>6500</v>
      </c>
      <c r="G91" s="54">
        <v>6500</v>
      </c>
      <c r="H91" s="54">
        <f t="shared" si="4"/>
        <v>0</v>
      </c>
      <c r="I91" s="4"/>
      <c r="J91" s="9"/>
      <c r="K91" s="88" t="s">
        <v>634</v>
      </c>
      <c r="L91" s="93"/>
      <c r="M91" s="9"/>
      <c r="N91" s="55"/>
      <c r="O91" s="55"/>
    </row>
    <row r="92" spans="1:15" s="48" customFormat="1" ht="30" customHeight="1">
      <c r="A92" s="12">
        <v>79</v>
      </c>
      <c r="B92" s="9"/>
      <c r="C92" s="24" t="s">
        <v>702</v>
      </c>
      <c r="D92" s="5"/>
      <c r="E92" s="46">
        <v>41395</v>
      </c>
      <c r="F92" s="54">
        <v>6500</v>
      </c>
      <c r="G92" s="54">
        <v>6500</v>
      </c>
      <c r="H92" s="54">
        <f t="shared" si="4"/>
        <v>0</v>
      </c>
      <c r="I92" s="4"/>
      <c r="J92" s="9"/>
      <c r="K92" s="88" t="s">
        <v>635</v>
      </c>
      <c r="L92" s="93"/>
      <c r="M92" s="9"/>
      <c r="N92" s="55"/>
      <c r="O92" s="55"/>
    </row>
    <row r="93" spans="1:15" s="48" customFormat="1" ht="30" customHeight="1">
      <c r="A93" s="12">
        <v>80</v>
      </c>
      <c r="B93" s="9"/>
      <c r="C93" s="24" t="s">
        <v>702</v>
      </c>
      <c r="D93" s="5"/>
      <c r="E93" s="46">
        <v>41395</v>
      </c>
      <c r="F93" s="54">
        <v>6500</v>
      </c>
      <c r="G93" s="54">
        <v>6500</v>
      </c>
      <c r="H93" s="54">
        <f t="shared" si="4"/>
        <v>0</v>
      </c>
      <c r="I93" s="4"/>
      <c r="J93" s="9"/>
      <c r="K93" s="88" t="s">
        <v>1255</v>
      </c>
      <c r="L93" s="93"/>
      <c r="M93" s="9"/>
      <c r="N93" s="55"/>
      <c r="O93" s="55"/>
    </row>
    <row r="94" spans="1:15" s="48" customFormat="1" ht="30" customHeight="1">
      <c r="A94" s="12">
        <v>81</v>
      </c>
      <c r="B94" s="9"/>
      <c r="C94" s="24" t="s">
        <v>694</v>
      </c>
      <c r="D94" s="5"/>
      <c r="E94" s="46">
        <v>41395</v>
      </c>
      <c r="F94" s="54">
        <v>3099</v>
      </c>
      <c r="G94" s="54">
        <v>3099</v>
      </c>
      <c r="H94" s="54">
        <f t="shared" si="4"/>
        <v>0</v>
      </c>
      <c r="I94" s="4"/>
      <c r="J94" s="9"/>
      <c r="K94" s="88" t="s">
        <v>1256</v>
      </c>
      <c r="L94" s="93"/>
      <c r="M94" s="9"/>
      <c r="N94" s="55"/>
      <c r="O94" s="55"/>
    </row>
    <row r="95" spans="1:15" s="48" customFormat="1" ht="30" customHeight="1">
      <c r="A95" s="12">
        <v>82</v>
      </c>
      <c r="B95" s="9"/>
      <c r="C95" s="24" t="s">
        <v>673</v>
      </c>
      <c r="D95" s="5"/>
      <c r="E95" s="46">
        <v>41395</v>
      </c>
      <c r="F95" s="54">
        <v>6000</v>
      </c>
      <c r="G95" s="54">
        <v>6000</v>
      </c>
      <c r="H95" s="54">
        <f t="shared" si="4"/>
        <v>0</v>
      </c>
      <c r="I95" s="4"/>
      <c r="J95" s="9"/>
      <c r="K95" s="88" t="s">
        <v>636</v>
      </c>
      <c r="L95" s="93"/>
      <c r="M95" s="9"/>
      <c r="N95" s="55"/>
      <c r="O95" s="55"/>
    </row>
    <row r="96" spans="1:15" s="48" customFormat="1" ht="30" customHeight="1">
      <c r="A96" s="12">
        <v>83</v>
      </c>
      <c r="B96" s="9"/>
      <c r="C96" s="24" t="s">
        <v>683</v>
      </c>
      <c r="D96" s="5"/>
      <c r="E96" s="46">
        <v>41310</v>
      </c>
      <c r="F96" s="54">
        <v>6500</v>
      </c>
      <c r="G96" s="54">
        <v>6500</v>
      </c>
      <c r="H96" s="54">
        <f t="shared" si="4"/>
        <v>0</v>
      </c>
      <c r="I96" s="4"/>
      <c r="J96" s="9"/>
      <c r="K96" s="88" t="s">
        <v>641</v>
      </c>
      <c r="L96" s="93"/>
      <c r="M96" s="9"/>
      <c r="N96" s="55"/>
      <c r="O96" s="55"/>
    </row>
    <row r="97" spans="1:15" s="48" customFormat="1" ht="30" customHeight="1">
      <c r="A97" s="12">
        <v>84</v>
      </c>
      <c r="B97" s="9"/>
      <c r="C97" s="24" t="s">
        <v>683</v>
      </c>
      <c r="D97" s="5"/>
      <c r="E97" s="46">
        <v>41310</v>
      </c>
      <c r="F97" s="54">
        <v>6500</v>
      </c>
      <c r="G97" s="54">
        <v>6500</v>
      </c>
      <c r="H97" s="54">
        <f t="shared" si="4"/>
        <v>0</v>
      </c>
      <c r="I97" s="4"/>
      <c r="J97" s="9"/>
      <c r="K97" s="88" t="s">
        <v>642</v>
      </c>
      <c r="L97" s="93"/>
      <c r="M97" s="9"/>
      <c r="N97" s="55"/>
      <c r="O97" s="55"/>
    </row>
    <row r="98" spans="1:15" s="48" customFormat="1" ht="30" customHeight="1">
      <c r="A98" s="12">
        <v>85</v>
      </c>
      <c r="B98" s="9"/>
      <c r="C98" s="24" t="s">
        <v>683</v>
      </c>
      <c r="D98" s="5"/>
      <c r="E98" s="46">
        <v>41310</v>
      </c>
      <c r="F98" s="54">
        <v>6500</v>
      </c>
      <c r="G98" s="54">
        <v>6500</v>
      </c>
      <c r="H98" s="54">
        <f t="shared" si="4"/>
        <v>0</v>
      </c>
      <c r="I98" s="4"/>
      <c r="J98" s="9"/>
      <c r="K98" s="88" t="s">
        <v>643</v>
      </c>
      <c r="L98" s="93"/>
      <c r="M98" s="9"/>
      <c r="N98" s="55"/>
      <c r="O98" s="55"/>
    </row>
    <row r="99" spans="1:15" s="48" customFormat="1" ht="30" customHeight="1">
      <c r="A99" s="12">
        <v>86</v>
      </c>
      <c r="B99" s="9"/>
      <c r="C99" s="24" t="s">
        <v>683</v>
      </c>
      <c r="D99" s="5"/>
      <c r="E99" s="46">
        <v>41310</v>
      </c>
      <c r="F99" s="54">
        <v>6500</v>
      </c>
      <c r="G99" s="54">
        <v>6500</v>
      </c>
      <c r="H99" s="54">
        <f t="shared" si="4"/>
        <v>0</v>
      </c>
      <c r="I99" s="4"/>
      <c r="J99" s="9"/>
      <c r="K99" s="88" t="s">
        <v>644</v>
      </c>
      <c r="L99" s="93"/>
      <c r="M99" s="9"/>
      <c r="N99" s="55"/>
      <c r="O99" s="55"/>
    </row>
    <row r="100" spans="1:15" s="48" customFormat="1" ht="30" customHeight="1">
      <c r="A100" s="12">
        <v>87</v>
      </c>
      <c r="B100" s="9"/>
      <c r="C100" s="24" t="s">
        <v>683</v>
      </c>
      <c r="D100" s="5"/>
      <c r="E100" s="46">
        <v>41310</v>
      </c>
      <c r="F100" s="54">
        <v>6500</v>
      </c>
      <c r="G100" s="54">
        <v>6500</v>
      </c>
      <c r="H100" s="54">
        <f t="shared" si="4"/>
        <v>0</v>
      </c>
      <c r="I100" s="4"/>
      <c r="J100" s="9"/>
      <c r="K100" s="88" t="s">
        <v>645</v>
      </c>
      <c r="L100" s="93"/>
      <c r="M100" s="9"/>
      <c r="N100" s="55"/>
      <c r="O100" s="55"/>
    </row>
    <row r="101" spans="1:15" s="48" customFormat="1" ht="30" customHeight="1">
      <c r="A101" s="12">
        <v>88</v>
      </c>
      <c r="B101" s="9"/>
      <c r="C101" s="24" t="s">
        <v>683</v>
      </c>
      <c r="D101" s="5"/>
      <c r="E101" s="46">
        <v>41310</v>
      </c>
      <c r="F101" s="54">
        <v>6500</v>
      </c>
      <c r="G101" s="54">
        <v>6500</v>
      </c>
      <c r="H101" s="54">
        <f t="shared" si="4"/>
        <v>0</v>
      </c>
      <c r="I101" s="4"/>
      <c r="J101" s="9"/>
      <c r="K101" s="88" t="s">
        <v>646</v>
      </c>
      <c r="L101" s="93"/>
      <c r="M101" s="9"/>
      <c r="N101" s="55"/>
      <c r="O101" s="55"/>
    </row>
    <row r="102" spans="1:15" s="48" customFormat="1" ht="30" customHeight="1">
      <c r="A102" s="12">
        <v>89</v>
      </c>
      <c r="B102" s="9"/>
      <c r="C102" s="24" t="s">
        <v>683</v>
      </c>
      <c r="D102" s="5"/>
      <c r="E102" s="46">
        <v>41310</v>
      </c>
      <c r="F102" s="54">
        <v>6500</v>
      </c>
      <c r="G102" s="54">
        <v>6500</v>
      </c>
      <c r="H102" s="54">
        <f t="shared" si="4"/>
        <v>0</v>
      </c>
      <c r="I102" s="4"/>
      <c r="J102" s="9"/>
      <c r="K102" s="88" t="s">
        <v>647</v>
      </c>
      <c r="L102" s="93"/>
      <c r="M102" s="9"/>
      <c r="N102" s="55"/>
      <c r="O102" s="55"/>
    </row>
    <row r="103" spans="1:15" s="48" customFormat="1" ht="30" customHeight="1">
      <c r="A103" s="12">
        <v>90</v>
      </c>
      <c r="B103" s="9"/>
      <c r="C103" s="24" t="s">
        <v>648</v>
      </c>
      <c r="D103" s="5"/>
      <c r="E103" s="46">
        <v>41310</v>
      </c>
      <c r="F103" s="54">
        <v>6500</v>
      </c>
      <c r="G103" s="54">
        <v>6500</v>
      </c>
      <c r="H103" s="54">
        <f>G104-F104</f>
        <v>0</v>
      </c>
      <c r="I103" s="4"/>
      <c r="J103" s="9"/>
      <c r="K103" s="88" t="s">
        <v>649</v>
      </c>
      <c r="L103" s="93"/>
      <c r="M103" s="9"/>
      <c r="N103" s="55"/>
      <c r="O103" s="55"/>
    </row>
    <row r="104" spans="1:15" s="48" customFormat="1" ht="30" customHeight="1">
      <c r="A104" s="12">
        <v>91</v>
      </c>
      <c r="B104" s="9"/>
      <c r="C104" s="24" t="s">
        <v>648</v>
      </c>
      <c r="D104" s="5"/>
      <c r="E104" s="46">
        <v>41310</v>
      </c>
      <c r="F104" s="54">
        <v>6500</v>
      </c>
      <c r="G104" s="54">
        <v>6500</v>
      </c>
      <c r="H104" s="54">
        <v>0</v>
      </c>
      <c r="I104" s="4"/>
      <c r="J104" s="9"/>
      <c r="K104" s="88" t="s">
        <v>650</v>
      </c>
      <c r="L104" s="93"/>
      <c r="M104" s="9"/>
      <c r="N104" s="55"/>
      <c r="O104" s="55"/>
    </row>
    <row r="105" spans="1:15" s="48" customFormat="1" ht="30" customHeight="1">
      <c r="A105" s="12">
        <v>92</v>
      </c>
      <c r="B105" s="9"/>
      <c r="C105" s="24" t="s">
        <v>675</v>
      </c>
      <c r="D105" s="5"/>
      <c r="E105" s="46">
        <v>41310</v>
      </c>
      <c r="F105" s="54">
        <v>5400</v>
      </c>
      <c r="G105" s="54">
        <v>5400</v>
      </c>
      <c r="H105" s="54">
        <f aca="true" t="shared" si="5" ref="H105:H112">G105-F105</f>
        <v>0</v>
      </c>
      <c r="I105" s="4"/>
      <c r="J105" s="9"/>
      <c r="K105" s="88" t="s">
        <v>181</v>
      </c>
      <c r="L105" s="93"/>
      <c r="M105" s="9"/>
      <c r="N105" s="55"/>
      <c r="O105" s="55"/>
    </row>
    <row r="106" spans="1:15" s="48" customFormat="1" ht="30" customHeight="1">
      <c r="A106" s="12">
        <v>93</v>
      </c>
      <c r="B106" s="9"/>
      <c r="C106" s="24" t="s">
        <v>675</v>
      </c>
      <c r="D106" s="5"/>
      <c r="E106" s="46">
        <v>41310</v>
      </c>
      <c r="F106" s="54">
        <v>5400</v>
      </c>
      <c r="G106" s="54">
        <v>5400</v>
      </c>
      <c r="H106" s="54">
        <f t="shared" si="5"/>
        <v>0</v>
      </c>
      <c r="I106" s="4"/>
      <c r="J106" s="9"/>
      <c r="K106" s="88" t="s">
        <v>182</v>
      </c>
      <c r="L106" s="93"/>
      <c r="M106" s="9"/>
      <c r="N106" s="55"/>
      <c r="O106" s="55"/>
    </row>
    <row r="107" spans="1:15" s="48" customFormat="1" ht="30" customHeight="1">
      <c r="A107" s="12">
        <v>94</v>
      </c>
      <c r="B107" s="9"/>
      <c r="C107" s="24" t="s">
        <v>675</v>
      </c>
      <c r="D107" s="5"/>
      <c r="E107" s="46">
        <v>41310</v>
      </c>
      <c r="F107" s="54">
        <v>5400</v>
      </c>
      <c r="G107" s="54">
        <v>5400</v>
      </c>
      <c r="H107" s="54">
        <f t="shared" si="5"/>
        <v>0</v>
      </c>
      <c r="I107" s="4"/>
      <c r="J107" s="9"/>
      <c r="K107" s="88" t="s">
        <v>183</v>
      </c>
      <c r="L107" s="93"/>
      <c r="M107" s="9"/>
      <c r="N107" s="55"/>
      <c r="O107" s="55"/>
    </row>
    <row r="108" spans="1:15" s="48" customFormat="1" ht="30" customHeight="1">
      <c r="A108" s="12">
        <v>95</v>
      </c>
      <c r="B108" s="9"/>
      <c r="C108" s="24" t="s">
        <v>675</v>
      </c>
      <c r="D108" s="5"/>
      <c r="E108" s="46">
        <v>41310</v>
      </c>
      <c r="F108" s="54">
        <v>5400</v>
      </c>
      <c r="G108" s="54">
        <v>5400</v>
      </c>
      <c r="H108" s="54">
        <f t="shared" si="5"/>
        <v>0</v>
      </c>
      <c r="I108" s="4"/>
      <c r="J108" s="9"/>
      <c r="K108" s="88" t="s">
        <v>184</v>
      </c>
      <c r="L108" s="93"/>
      <c r="M108" s="9"/>
      <c r="N108" s="55"/>
      <c r="O108" s="55"/>
    </row>
    <row r="109" spans="1:15" s="48" customFormat="1" ht="30" customHeight="1">
      <c r="A109" s="12">
        <v>96</v>
      </c>
      <c r="B109" s="9"/>
      <c r="C109" s="24" t="s">
        <v>675</v>
      </c>
      <c r="D109" s="5"/>
      <c r="E109" s="46">
        <v>41310</v>
      </c>
      <c r="F109" s="54">
        <v>5400</v>
      </c>
      <c r="G109" s="54">
        <v>5400</v>
      </c>
      <c r="H109" s="54">
        <f t="shared" si="5"/>
        <v>0</v>
      </c>
      <c r="I109" s="4"/>
      <c r="J109" s="9"/>
      <c r="K109" s="88" t="s">
        <v>185</v>
      </c>
      <c r="L109" s="93"/>
      <c r="M109" s="9"/>
      <c r="N109" s="55"/>
      <c r="O109" s="55"/>
    </row>
    <row r="110" spans="1:15" s="48" customFormat="1" ht="30" customHeight="1">
      <c r="A110" s="12">
        <v>97</v>
      </c>
      <c r="B110" s="9"/>
      <c r="C110" s="24" t="s">
        <v>675</v>
      </c>
      <c r="D110" s="5"/>
      <c r="E110" s="46">
        <v>41310</v>
      </c>
      <c r="F110" s="54">
        <v>5400</v>
      </c>
      <c r="G110" s="54">
        <v>5400</v>
      </c>
      <c r="H110" s="54">
        <f t="shared" si="5"/>
        <v>0</v>
      </c>
      <c r="I110" s="4"/>
      <c r="J110" s="9"/>
      <c r="K110" s="88" t="s">
        <v>186</v>
      </c>
      <c r="L110" s="93"/>
      <c r="M110" s="9"/>
      <c r="N110" s="55"/>
      <c r="O110" s="55"/>
    </row>
    <row r="111" spans="1:15" s="48" customFormat="1" ht="30" customHeight="1">
      <c r="A111" s="12">
        <v>98</v>
      </c>
      <c r="B111" s="9"/>
      <c r="C111" s="24" t="s">
        <v>1258</v>
      </c>
      <c r="D111" s="5"/>
      <c r="E111" s="46">
        <v>42156</v>
      </c>
      <c r="F111" s="54">
        <v>9987</v>
      </c>
      <c r="G111" s="54">
        <v>9987</v>
      </c>
      <c r="H111" s="54">
        <f t="shared" si="5"/>
        <v>0</v>
      </c>
      <c r="I111" s="4"/>
      <c r="J111" s="9"/>
      <c r="K111" s="88" t="s">
        <v>1259</v>
      </c>
      <c r="L111" s="93"/>
      <c r="M111" s="9"/>
      <c r="N111" s="55"/>
      <c r="O111" s="55"/>
    </row>
    <row r="112" spans="1:15" s="48" customFormat="1" ht="30" customHeight="1">
      <c r="A112" s="12">
        <v>99</v>
      </c>
      <c r="B112" s="9"/>
      <c r="C112" s="24" t="s">
        <v>118</v>
      </c>
      <c r="D112" s="5"/>
      <c r="E112" s="46">
        <v>42348</v>
      </c>
      <c r="F112" s="54">
        <v>6984</v>
      </c>
      <c r="G112" s="54">
        <v>6984</v>
      </c>
      <c r="H112" s="54">
        <f t="shared" si="5"/>
        <v>0</v>
      </c>
      <c r="I112" s="4"/>
      <c r="J112" s="9"/>
      <c r="K112" s="88" t="s">
        <v>1299</v>
      </c>
      <c r="L112" s="93"/>
      <c r="M112" s="9"/>
      <c r="N112" s="55"/>
      <c r="O112" s="55"/>
    </row>
    <row r="113" spans="1:17" ht="15.75">
      <c r="A113" s="6"/>
      <c r="B113" s="6"/>
      <c r="C113" s="5" t="s">
        <v>1164</v>
      </c>
      <c r="D113" s="6"/>
      <c r="E113" s="6"/>
      <c r="F113" s="75">
        <f>SUM(F13:F112)</f>
        <v>3137265.11</v>
      </c>
      <c r="G113" s="75">
        <f>SUM(G13:G112)</f>
        <v>4024247.6</v>
      </c>
      <c r="H113" s="75">
        <f>G113-F113</f>
        <v>886982.4900000002</v>
      </c>
      <c r="I113" s="6"/>
      <c r="J113" s="6"/>
      <c r="K113" s="6"/>
      <c r="L113" s="6"/>
      <c r="M113" s="6"/>
      <c r="N113" s="8"/>
      <c r="O113" s="8"/>
      <c r="P113" s="19" t="s">
        <v>1165</v>
      </c>
      <c r="Q113" s="19" t="s">
        <v>1166</v>
      </c>
    </row>
    <row r="114" spans="1:17" ht="15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22">
        <f>SUM(G13:G15)+G22+G41+G40+G17+G16</f>
        <v>3227123.0800000005</v>
      </c>
      <c r="Q114" s="22">
        <f>SUM(H13:H15)+H22+H41+H40+H17+H16</f>
        <v>886982.4900000001</v>
      </c>
    </row>
    <row r="115" spans="3:8" ht="18.75">
      <c r="C115" s="31"/>
      <c r="E115" s="56"/>
      <c r="F115" s="56"/>
      <c r="G115" s="148"/>
      <c r="H115" s="57"/>
    </row>
    <row r="117" spans="3:17" ht="18.75">
      <c r="C117" s="20"/>
      <c r="D117" s="20"/>
      <c r="E117" s="20"/>
      <c r="F117" s="21"/>
      <c r="G117" s="76"/>
      <c r="I117" s="3"/>
      <c r="J117" s="3"/>
      <c r="P117" s="58" t="s">
        <v>114</v>
      </c>
      <c r="Q117" s="58"/>
    </row>
    <row r="118" spans="3:17" ht="18.75">
      <c r="C118" s="20"/>
      <c r="D118" s="20"/>
      <c r="E118" s="20"/>
      <c r="F118" s="20"/>
      <c r="G118" s="59"/>
      <c r="H118" s="20"/>
      <c r="I118" s="3"/>
      <c r="J118" s="3"/>
      <c r="K118" s="21"/>
      <c r="N118" s="59" t="s">
        <v>115</v>
      </c>
      <c r="P118" s="60">
        <f>G22+G41+G40</f>
        <v>1830902</v>
      </c>
      <c r="Q118" s="60">
        <f>H22+H41+H40</f>
        <v>886982.4900000001</v>
      </c>
    </row>
    <row r="119" spans="3:10" ht="18.75">
      <c r="C119" s="20"/>
      <c r="D119" s="20"/>
      <c r="E119" s="20"/>
      <c r="F119" s="20"/>
      <c r="G119" s="81"/>
      <c r="H119" s="20"/>
      <c r="I119" s="3"/>
      <c r="J119" s="3"/>
    </row>
    <row r="121" ht="12.75">
      <c r="C121" s="372"/>
    </row>
  </sheetData>
  <sheetProtection/>
  <autoFilter ref="A11:K113"/>
  <mergeCells count="4">
    <mergeCell ref="P36:Q36"/>
    <mergeCell ref="P39:Q39"/>
    <mergeCell ref="A9:K9"/>
    <mergeCell ref="A10:K10"/>
  </mergeCells>
  <printOptions/>
  <pageMargins left="0" right="0" top="1.1811023622047245" bottom="0" header="0.5118110236220472" footer="0.5118110236220472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9"/>
  <sheetViews>
    <sheetView view="pageBreakPreview" zoomScale="96" zoomScaleNormal="85" zoomScaleSheetLayoutView="96" workbookViewId="0" topLeftCell="A72">
      <selection activeCell="C82" sqref="C82:J84"/>
    </sheetView>
  </sheetViews>
  <sheetFormatPr defaultColWidth="9.140625" defaultRowHeight="12.75"/>
  <cols>
    <col min="1" max="1" width="5.28125" style="0" customWidth="1"/>
    <col min="2" max="2" width="12.7109375" style="0" customWidth="1"/>
    <col min="3" max="3" width="24.00390625" style="0" customWidth="1"/>
    <col min="4" max="4" width="30.57421875" style="0" customWidth="1"/>
    <col min="5" max="5" width="10.8515625" style="0" customWidth="1"/>
    <col min="6" max="6" width="14.57421875" style="83" customWidth="1"/>
    <col min="7" max="7" width="14.00390625" style="83" customWidth="1"/>
    <col min="8" max="8" width="11.8515625" style="23" customWidth="1"/>
    <col min="9" max="9" width="9.421875" style="0" bestFit="1" customWidth="1"/>
    <col min="10" max="10" width="7.57421875" style="0" customWidth="1"/>
    <col min="11" max="11" width="14.57421875" style="155" customWidth="1"/>
    <col min="12" max="12" width="16.7109375" style="0" customWidth="1"/>
    <col min="13" max="14" width="17.140625" style="0" customWidth="1"/>
    <col min="15" max="15" width="16.7109375" style="0" customWidth="1"/>
    <col min="16" max="16" width="14.00390625" style="0" customWidth="1"/>
    <col min="17" max="17" width="11.8515625" style="0" customWidth="1"/>
  </cols>
  <sheetData>
    <row r="1" spans="1:22" s="168" customFormat="1" ht="6.75" customHeight="1">
      <c r="A1" s="167"/>
      <c r="G1" s="167"/>
      <c r="H1" s="167"/>
      <c r="K1" s="332"/>
      <c r="T1" s="169"/>
      <c r="U1" s="169"/>
      <c r="V1" s="169"/>
    </row>
    <row r="2" spans="1:22" s="168" customFormat="1" ht="12.75" customHeight="1">
      <c r="A2" s="167"/>
      <c r="G2" s="186"/>
      <c r="H2" s="187" t="s">
        <v>803</v>
      </c>
      <c r="I2" s="187"/>
      <c r="J2" s="187"/>
      <c r="K2" s="332"/>
      <c r="T2" s="169"/>
      <c r="U2" s="169"/>
      <c r="V2" s="169"/>
    </row>
    <row r="3" spans="1:22" s="168" customFormat="1" ht="12.75" customHeight="1">
      <c r="A3" s="167"/>
      <c r="G3" s="186"/>
      <c r="H3" s="187" t="s">
        <v>804</v>
      </c>
      <c r="I3" s="187"/>
      <c r="J3" s="187"/>
      <c r="K3" s="332"/>
      <c r="T3" s="169"/>
      <c r="U3" s="169"/>
      <c r="V3" s="169"/>
    </row>
    <row r="4" spans="1:22" s="168" customFormat="1" ht="12.75" customHeight="1">
      <c r="A4" s="167"/>
      <c r="G4" s="186"/>
      <c r="H4" s="187" t="s">
        <v>1168</v>
      </c>
      <c r="I4" s="187"/>
      <c r="J4" s="187"/>
      <c r="K4" s="332"/>
      <c r="T4" s="169"/>
      <c r="U4" s="169"/>
      <c r="V4" s="169"/>
    </row>
    <row r="5" spans="1:22" s="168" customFormat="1" ht="2.25" customHeight="1">
      <c r="A5" s="167"/>
      <c r="G5" s="186"/>
      <c r="H5" s="187"/>
      <c r="I5" s="187"/>
      <c r="J5" s="187"/>
      <c r="K5" s="332"/>
      <c r="T5" s="169"/>
      <c r="U5" s="169"/>
      <c r="V5" s="169"/>
    </row>
    <row r="6" spans="1:22" s="168" customFormat="1" ht="13.5" customHeight="1">
      <c r="A6" s="167"/>
      <c r="G6" s="186"/>
      <c r="H6" s="187" t="s">
        <v>812</v>
      </c>
      <c r="I6" s="187"/>
      <c r="J6" s="187"/>
      <c r="K6" s="332"/>
      <c r="T6" s="169"/>
      <c r="U6" s="169"/>
      <c r="V6" s="169"/>
    </row>
    <row r="7" spans="1:22" s="168" customFormat="1" ht="20.25" hidden="1">
      <c r="A7" s="167"/>
      <c r="G7" s="186"/>
      <c r="H7" s="187"/>
      <c r="I7" s="187"/>
      <c r="J7" s="187"/>
      <c r="K7" s="332"/>
      <c r="T7" s="169"/>
      <c r="U7" s="169"/>
      <c r="V7" s="169"/>
    </row>
    <row r="8" spans="1:22" s="168" customFormat="1" ht="5.25" customHeight="1">
      <c r="A8" s="167"/>
      <c r="G8" s="186"/>
      <c r="H8" s="186"/>
      <c r="I8" s="187"/>
      <c r="J8" s="187"/>
      <c r="K8" s="332"/>
      <c r="T8" s="169"/>
      <c r="U8" s="169"/>
      <c r="V8" s="169"/>
    </row>
    <row r="9" spans="1:22" s="163" customFormat="1" ht="11.25" customHeight="1">
      <c r="A9" s="374" t="s">
        <v>805</v>
      </c>
      <c r="B9" s="374"/>
      <c r="C9" s="374"/>
      <c r="D9" s="374"/>
      <c r="E9" s="374"/>
      <c r="F9" s="374"/>
      <c r="G9" s="374"/>
      <c r="H9" s="374"/>
      <c r="I9" s="374"/>
      <c r="J9" s="374"/>
      <c r="K9" s="386"/>
      <c r="T9" s="164"/>
      <c r="U9" s="164"/>
      <c r="V9" s="164"/>
    </row>
    <row r="10" spans="1:22" s="166" customFormat="1" ht="15" customHeight="1">
      <c r="A10" s="375" t="s">
        <v>806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87"/>
      <c r="L10" s="165"/>
      <c r="M10" s="165"/>
      <c r="N10" s="165"/>
      <c r="O10" s="165"/>
      <c r="T10" s="170"/>
      <c r="U10" s="170"/>
      <c r="V10" s="170"/>
    </row>
    <row r="11" spans="1:12" ht="59.25" customHeight="1">
      <c r="A11" s="62" t="s">
        <v>1139</v>
      </c>
      <c r="B11" s="62" t="s">
        <v>1140</v>
      </c>
      <c r="C11" s="62" t="s">
        <v>1141</v>
      </c>
      <c r="D11" s="62" t="s">
        <v>1142</v>
      </c>
      <c r="E11" s="62" t="s">
        <v>1143</v>
      </c>
      <c r="F11" s="61" t="s">
        <v>1144</v>
      </c>
      <c r="G11" s="61" t="s">
        <v>1145</v>
      </c>
      <c r="H11" s="146" t="s">
        <v>1468</v>
      </c>
      <c r="I11" s="62" t="s">
        <v>1146</v>
      </c>
      <c r="J11" s="62" t="s">
        <v>1147</v>
      </c>
      <c r="K11" s="62" t="s">
        <v>1148</v>
      </c>
      <c r="L11" s="26"/>
    </row>
    <row r="12" spans="1:12" s="25" customFormat="1" ht="114" customHeight="1">
      <c r="A12" s="63">
        <v>1</v>
      </c>
      <c r="B12" s="63">
        <v>2330032004</v>
      </c>
      <c r="C12" s="116" t="s">
        <v>116</v>
      </c>
      <c r="D12" s="64" t="s">
        <v>321</v>
      </c>
      <c r="E12" s="65"/>
      <c r="F12" s="66"/>
      <c r="G12" s="66"/>
      <c r="H12" s="66"/>
      <c r="I12" s="65"/>
      <c r="J12" s="65"/>
      <c r="K12" s="6"/>
      <c r="L12" s="26"/>
    </row>
    <row r="13" spans="1:14" s="44" customFormat="1" ht="126" customHeight="1">
      <c r="A13" s="67">
        <v>1</v>
      </c>
      <c r="B13" s="9"/>
      <c r="C13" s="5" t="s">
        <v>117</v>
      </c>
      <c r="D13" s="5" t="s">
        <v>1152</v>
      </c>
      <c r="E13" s="51">
        <v>39198</v>
      </c>
      <c r="F13" s="54">
        <v>4500</v>
      </c>
      <c r="G13" s="54">
        <v>4500</v>
      </c>
      <c r="H13" s="54">
        <f>G13-F13</f>
        <v>0</v>
      </c>
      <c r="I13" s="9"/>
      <c r="J13" s="9"/>
      <c r="K13" s="103">
        <v>1101090001</v>
      </c>
      <c r="L13" s="112" t="s">
        <v>1156</v>
      </c>
      <c r="M13" s="68"/>
      <c r="N13" s="68"/>
    </row>
    <row r="14" spans="1:14" s="44" customFormat="1" ht="53.25" customHeight="1">
      <c r="A14" s="67">
        <v>2</v>
      </c>
      <c r="B14" s="9"/>
      <c r="C14" s="24" t="s">
        <v>118</v>
      </c>
      <c r="D14" s="5" t="s">
        <v>1152</v>
      </c>
      <c r="E14" s="46">
        <v>40435</v>
      </c>
      <c r="F14" s="31"/>
      <c r="G14" s="31"/>
      <c r="H14" s="54">
        <f aca="true" t="shared" si="0" ref="H14:H76">G14-F14</f>
        <v>0</v>
      </c>
      <c r="I14" s="6"/>
      <c r="J14" s="6"/>
      <c r="K14" s="88" t="s">
        <v>119</v>
      </c>
      <c r="L14" s="113"/>
      <c r="M14" s="33"/>
      <c r="N14" s="33"/>
    </row>
    <row r="15" spans="1:14" s="44" customFormat="1" ht="54" customHeight="1">
      <c r="A15" s="67">
        <v>3</v>
      </c>
      <c r="B15" s="9"/>
      <c r="C15" s="24" t="s">
        <v>120</v>
      </c>
      <c r="D15" s="5" t="s">
        <v>1152</v>
      </c>
      <c r="E15" s="46">
        <v>40801</v>
      </c>
      <c r="F15" s="31"/>
      <c r="G15" s="31"/>
      <c r="H15" s="54">
        <f>G15-F15</f>
        <v>0</v>
      </c>
      <c r="I15" s="6"/>
      <c r="J15" s="6"/>
      <c r="K15" s="88" t="s">
        <v>121</v>
      </c>
      <c r="L15" s="113"/>
      <c r="M15" s="33"/>
      <c r="N15" s="33"/>
    </row>
    <row r="16" spans="1:14" s="44" customFormat="1" ht="51" customHeight="1">
      <c r="A16" s="67">
        <v>4</v>
      </c>
      <c r="B16" s="9"/>
      <c r="C16" s="5" t="s">
        <v>122</v>
      </c>
      <c r="D16" s="5" t="s">
        <v>318</v>
      </c>
      <c r="E16" s="51">
        <v>40714</v>
      </c>
      <c r="F16" s="54">
        <v>32430.22</v>
      </c>
      <c r="G16" s="54">
        <v>53220</v>
      </c>
      <c r="H16" s="54">
        <f>G16-F16</f>
        <v>20789.78</v>
      </c>
      <c r="I16" s="9"/>
      <c r="J16" s="9"/>
      <c r="K16" s="103">
        <v>1101060071</v>
      </c>
      <c r="L16" s="93" t="s">
        <v>1179</v>
      </c>
      <c r="M16" s="53"/>
      <c r="N16" s="53"/>
    </row>
    <row r="17" spans="1:17" s="44" customFormat="1" ht="114.75" customHeight="1">
      <c r="A17" s="67">
        <v>5</v>
      </c>
      <c r="B17" s="9"/>
      <c r="C17" s="5" t="s">
        <v>123</v>
      </c>
      <c r="D17" s="5" t="s">
        <v>318</v>
      </c>
      <c r="E17" s="51">
        <v>40714</v>
      </c>
      <c r="F17" s="54">
        <v>30200</v>
      </c>
      <c r="G17" s="54">
        <v>30200</v>
      </c>
      <c r="H17" s="54">
        <f t="shared" si="0"/>
        <v>0</v>
      </c>
      <c r="I17" s="9"/>
      <c r="J17" s="9"/>
      <c r="K17" s="103">
        <v>1101060073</v>
      </c>
      <c r="L17" s="93" t="s">
        <v>1179</v>
      </c>
      <c r="M17" s="33"/>
      <c r="N17" s="69"/>
      <c r="O17" s="382" t="s">
        <v>125</v>
      </c>
      <c r="P17" s="383"/>
      <c r="Q17" s="383"/>
    </row>
    <row r="18" spans="1:14" s="44" customFormat="1" ht="120" customHeight="1">
      <c r="A18" s="67">
        <v>6</v>
      </c>
      <c r="B18" s="9"/>
      <c r="C18" s="5" t="s">
        <v>126</v>
      </c>
      <c r="D18" s="5" t="s">
        <v>1173</v>
      </c>
      <c r="E18" s="4">
        <v>2007</v>
      </c>
      <c r="F18" s="54">
        <v>25000</v>
      </c>
      <c r="G18" s="54">
        <v>25000</v>
      </c>
      <c r="H18" s="54">
        <f t="shared" si="0"/>
        <v>0</v>
      </c>
      <c r="I18" s="9"/>
      <c r="J18" s="9"/>
      <c r="K18" s="103">
        <v>1101040031</v>
      </c>
      <c r="L18" s="112" t="s">
        <v>1156</v>
      </c>
      <c r="M18" s="33"/>
      <c r="N18" s="33"/>
    </row>
    <row r="19" spans="1:14" s="44" customFormat="1" ht="55.5" customHeight="1">
      <c r="A19" s="67">
        <v>7</v>
      </c>
      <c r="B19" s="9"/>
      <c r="C19" s="5" t="s">
        <v>127</v>
      </c>
      <c r="D19" s="5" t="s">
        <v>1152</v>
      </c>
      <c r="E19" s="51"/>
      <c r="F19" s="54">
        <v>36330</v>
      </c>
      <c r="G19" s="54">
        <v>36330</v>
      </c>
      <c r="H19" s="54">
        <f t="shared" si="0"/>
        <v>0</v>
      </c>
      <c r="I19" s="9"/>
      <c r="J19" s="9"/>
      <c r="K19" s="103">
        <v>1101040045</v>
      </c>
      <c r="L19" s="9"/>
      <c r="M19" s="68"/>
      <c r="N19" s="68"/>
    </row>
    <row r="20" spans="1:14" s="44" customFormat="1" ht="51" customHeight="1">
      <c r="A20" s="67">
        <v>8</v>
      </c>
      <c r="B20" s="9"/>
      <c r="C20" s="5" t="s">
        <v>128</v>
      </c>
      <c r="D20" s="5" t="s">
        <v>1173</v>
      </c>
      <c r="E20" s="51">
        <v>39875</v>
      </c>
      <c r="F20" s="54">
        <v>4990</v>
      </c>
      <c r="G20" s="54">
        <v>4990</v>
      </c>
      <c r="H20" s="54">
        <f t="shared" si="0"/>
        <v>0</v>
      </c>
      <c r="I20" s="9"/>
      <c r="J20" s="9"/>
      <c r="K20" s="103">
        <v>1101040046</v>
      </c>
      <c r="L20" s="9"/>
      <c r="M20" s="33"/>
      <c r="N20" s="33"/>
    </row>
    <row r="21" spans="1:12" s="44" customFormat="1" ht="114.75" customHeight="1">
      <c r="A21" s="67">
        <v>9</v>
      </c>
      <c r="B21" s="9"/>
      <c r="C21" s="24" t="s">
        <v>129</v>
      </c>
      <c r="D21" s="5" t="s">
        <v>1152</v>
      </c>
      <c r="E21" s="46"/>
      <c r="F21" s="31">
        <v>5350</v>
      </c>
      <c r="G21" s="31">
        <v>5350</v>
      </c>
      <c r="H21" s="54">
        <f t="shared" si="0"/>
        <v>0</v>
      </c>
      <c r="I21" s="6"/>
      <c r="J21" s="6"/>
      <c r="K21" s="88" t="s">
        <v>130</v>
      </c>
      <c r="L21" s="9"/>
    </row>
    <row r="22" spans="1:13" s="44" customFormat="1" ht="114.75">
      <c r="A22" s="67">
        <v>10</v>
      </c>
      <c r="B22" s="9"/>
      <c r="C22" s="5" t="s">
        <v>131</v>
      </c>
      <c r="D22" s="5" t="s">
        <v>1152</v>
      </c>
      <c r="E22" s="51">
        <v>38868</v>
      </c>
      <c r="F22" s="54">
        <v>7966.2</v>
      </c>
      <c r="G22" s="54">
        <v>7966.2</v>
      </c>
      <c r="H22" s="54">
        <f t="shared" si="0"/>
        <v>0</v>
      </c>
      <c r="I22" s="9"/>
      <c r="J22" s="9"/>
      <c r="K22" s="103">
        <v>1101040019</v>
      </c>
      <c r="L22" s="112" t="s">
        <v>1156</v>
      </c>
      <c r="M22" s="71"/>
    </row>
    <row r="23" spans="1:14" s="44" customFormat="1" ht="114.75">
      <c r="A23" s="67">
        <v>11</v>
      </c>
      <c r="B23" s="9"/>
      <c r="C23" s="5" t="s">
        <v>132</v>
      </c>
      <c r="D23" s="5" t="s">
        <v>1152</v>
      </c>
      <c r="E23" s="51">
        <v>39440</v>
      </c>
      <c r="F23" s="54">
        <v>3800</v>
      </c>
      <c r="G23" s="54">
        <v>3800</v>
      </c>
      <c r="H23" s="54">
        <f t="shared" si="0"/>
        <v>0</v>
      </c>
      <c r="I23" s="9"/>
      <c r="J23" s="9"/>
      <c r="K23" s="103">
        <v>1101040033</v>
      </c>
      <c r="L23" s="93" t="s">
        <v>1156</v>
      </c>
      <c r="N23" s="71"/>
    </row>
    <row r="24" spans="1:14" s="44" customFormat="1" ht="114.75">
      <c r="A24" s="67">
        <v>12</v>
      </c>
      <c r="B24" s="9"/>
      <c r="C24" s="5" t="s">
        <v>1155</v>
      </c>
      <c r="D24" s="5" t="s">
        <v>1152</v>
      </c>
      <c r="E24" s="51">
        <v>38832</v>
      </c>
      <c r="F24" s="54">
        <v>25500</v>
      </c>
      <c r="G24" s="54">
        <v>25500</v>
      </c>
      <c r="H24" s="54">
        <f t="shared" si="0"/>
        <v>0</v>
      </c>
      <c r="I24" s="9"/>
      <c r="J24" s="9"/>
      <c r="K24" s="103">
        <v>1101040018</v>
      </c>
      <c r="L24" s="93" t="s">
        <v>1156</v>
      </c>
      <c r="M24" s="68"/>
      <c r="N24" s="68"/>
    </row>
    <row r="25" spans="1:14" s="44" customFormat="1" ht="51" customHeight="1">
      <c r="A25" s="67">
        <v>13</v>
      </c>
      <c r="B25" s="9"/>
      <c r="C25" s="5" t="s">
        <v>1155</v>
      </c>
      <c r="D25" s="5" t="s">
        <v>1152</v>
      </c>
      <c r="E25" s="51">
        <v>38673</v>
      </c>
      <c r="F25" s="54">
        <v>23978.7</v>
      </c>
      <c r="G25" s="54">
        <v>23978.7</v>
      </c>
      <c r="H25" s="54">
        <f t="shared" si="0"/>
        <v>0</v>
      </c>
      <c r="I25" s="9"/>
      <c r="J25" s="9"/>
      <c r="K25" s="103">
        <v>1101040017</v>
      </c>
      <c r="L25" s="93" t="s">
        <v>1156</v>
      </c>
      <c r="M25" s="71"/>
      <c r="N25" s="53"/>
    </row>
    <row r="26" spans="1:14" s="44" customFormat="1" ht="114.75">
      <c r="A26" s="67">
        <v>14</v>
      </c>
      <c r="B26" s="9"/>
      <c r="C26" s="5" t="s">
        <v>1155</v>
      </c>
      <c r="D26" s="5" t="s">
        <v>1152</v>
      </c>
      <c r="E26" s="51">
        <v>38876</v>
      </c>
      <c r="F26" s="54">
        <v>25500</v>
      </c>
      <c r="G26" s="54">
        <v>25500</v>
      </c>
      <c r="H26" s="54">
        <f t="shared" si="0"/>
        <v>0</v>
      </c>
      <c r="I26" s="9"/>
      <c r="J26" s="9"/>
      <c r="K26" s="103">
        <v>1101040022</v>
      </c>
      <c r="L26" s="93" t="s">
        <v>1156</v>
      </c>
      <c r="M26" s="71"/>
      <c r="N26" s="71"/>
    </row>
    <row r="27" spans="1:14" s="44" customFormat="1" ht="114.75" customHeight="1">
      <c r="A27" s="67">
        <v>15</v>
      </c>
      <c r="B27" s="9"/>
      <c r="C27" s="5" t="s">
        <v>1155</v>
      </c>
      <c r="D27" s="5" t="s">
        <v>1152</v>
      </c>
      <c r="E27" s="51">
        <v>39440</v>
      </c>
      <c r="F27" s="54">
        <v>21200</v>
      </c>
      <c r="G27" s="54">
        <v>21200</v>
      </c>
      <c r="H27" s="54">
        <f t="shared" si="0"/>
        <v>0</v>
      </c>
      <c r="I27" s="9"/>
      <c r="J27" s="9"/>
      <c r="K27" s="103">
        <v>1101040032</v>
      </c>
      <c r="L27" s="93" t="s">
        <v>1156</v>
      </c>
      <c r="M27" s="53"/>
      <c r="N27" s="71"/>
    </row>
    <row r="28" spans="1:14" s="44" customFormat="1" ht="51" customHeight="1">
      <c r="A28" s="67">
        <v>16</v>
      </c>
      <c r="B28" s="9"/>
      <c r="C28" s="5" t="s">
        <v>133</v>
      </c>
      <c r="D28" s="5" t="s">
        <v>1152</v>
      </c>
      <c r="E28" s="51">
        <v>39757</v>
      </c>
      <c r="F28" s="54">
        <v>17766</v>
      </c>
      <c r="G28" s="54">
        <v>17766</v>
      </c>
      <c r="H28" s="54">
        <f t="shared" si="0"/>
        <v>0</v>
      </c>
      <c r="I28" s="9"/>
      <c r="J28" s="9"/>
      <c r="K28" s="103">
        <v>1101040039</v>
      </c>
      <c r="L28" s="9"/>
      <c r="M28" s="70"/>
      <c r="N28" s="53"/>
    </row>
    <row r="29" spans="1:14" s="44" customFormat="1" ht="51" customHeight="1">
      <c r="A29" s="67">
        <v>17</v>
      </c>
      <c r="B29" s="9"/>
      <c r="C29" s="5" t="s">
        <v>133</v>
      </c>
      <c r="D29" s="5" t="s">
        <v>1152</v>
      </c>
      <c r="E29" s="51">
        <v>39757</v>
      </c>
      <c r="F29" s="54">
        <v>17766</v>
      </c>
      <c r="G29" s="54">
        <v>17766</v>
      </c>
      <c r="H29" s="54">
        <f t="shared" si="0"/>
        <v>0</v>
      </c>
      <c r="I29" s="9"/>
      <c r="J29" s="9"/>
      <c r="K29" s="103">
        <v>1101040040</v>
      </c>
      <c r="L29" s="6"/>
      <c r="M29" s="70"/>
      <c r="N29" s="70"/>
    </row>
    <row r="30" spans="1:14" s="44" customFormat="1" ht="51" customHeight="1">
      <c r="A30" s="67">
        <v>18</v>
      </c>
      <c r="B30" s="9"/>
      <c r="C30" s="5" t="s">
        <v>134</v>
      </c>
      <c r="D30" s="5" t="s">
        <v>1152</v>
      </c>
      <c r="E30" s="51">
        <v>40140</v>
      </c>
      <c r="F30" s="54">
        <v>41670.76</v>
      </c>
      <c r="G30" s="54">
        <v>41670.76</v>
      </c>
      <c r="H30" s="54">
        <f t="shared" si="0"/>
        <v>0</v>
      </c>
      <c r="I30" s="9"/>
      <c r="J30" s="9"/>
      <c r="K30" s="103">
        <v>1101040061</v>
      </c>
      <c r="L30" s="9"/>
      <c r="M30" s="70"/>
      <c r="N30" s="70"/>
    </row>
    <row r="31" spans="1:14" s="44" customFormat="1" ht="108" customHeight="1">
      <c r="A31" s="67">
        <v>19</v>
      </c>
      <c r="B31" s="9"/>
      <c r="C31" s="24" t="s">
        <v>135</v>
      </c>
      <c r="D31" s="5" t="s">
        <v>1152</v>
      </c>
      <c r="E31" s="46"/>
      <c r="F31" s="31">
        <v>18010</v>
      </c>
      <c r="G31" s="31">
        <v>18010</v>
      </c>
      <c r="H31" s="54">
        <f t="shared" si="0"/>
        <v>0</v>
      </c>
      <c r="I31" s="6"/>
      <c r="J31" s="6"/>
      <c r="K31" s="88" t="s">
        <v>136</v>
      </c>
      <c r="L31" s="114" t="s">
        <v>137</v>
      </c>
      <c r="M31" s="70"/>
      <c r="N31" s="70"/>
    </row>
    <row r="32" spans="1:14" s="44" customFormat="1" ht="51" customHeight="1">
      <c r="A32" s="67">
        <v>20</v>
      </c>
      <c r="B32" s="9"/>
      <c r="C32" s="5" t="s">
        <v>138</v>
      </c>
      <c r="D32" s="5" t="s">
        <v>1152</v>
      </c>
      <c r="E32" s="51">
        <v>39687</v>
      </c>
      <c r="F32" s="54">
        <v>12500</v>
      </c>
      <c r="G32" s="54">
        <v>12500</v>
      </c>
      <c r="H32" s="54">
        <f t="shared" si="0"/>
        <v>0</v>
      </c>
      <c r="I32" s="9"/>
      <c r="J32" s="9"/>
      <c r="K32" s="103">
        <v>1101040036</v>
      </c>
      <c r="L32" s="9" t="s">
        <v>1179</v>
      </c>
      <c r="M32" s="70"/>
      <c r="N32" s="70"/>
    </row>
    <row r="33" spans="1:13" s="44" customFormat="1" ht="51" customHeight="1">
      <c r="A33" s="67">
        <v>21</v>
      </c>
      <c r="B33" s="9"/>
      <c r="C33" s="5" t="s">
        <v>138</v>
      </c>
      <c r="D33" s="5" t="s">
        <v>1152</v>
      </c>
      <c r="E33" s="51">
        <v>39687</v>
      </c>
      <c r="F33" s="54">
        <v>12500</v>
      </c>
      <c r="G33" s="54">
        <v>12500</v>
      </c>
      <c r="H33" s="54">
        <f t="shared" si="0"/>
        <v>0</v>
      </c>
      <c r="I33" s="9"/>
      <c r="J33" s="9"/>
      <c r="K33" s="103">
        <v>1101040037</v>
      </c>
      <c r="L33" s="9" t="s">
        <v>1179</v>
      </c>
      <c r="M33" s="33"/>
    </row>
    <row r="34" spans="1:14" s="44" customFormat="1" ht="51" customHeight="1">
      <c r="A34" s="67">
        <v>22</v>
      </c>
      <c r="B34" s="9"/>
      <c r="C34" s="5" t="s">
        <v>139</v>
      </c>
      <c r="D34" s="5" t="s">
        <v>317</v>
      </c>
      <c r="E34" s="51">
        <v>40714</v>
      </c>
      <c r="F34" s="54">
        <v>13860</v>
      </c>
      <c r="G34" s="54">
        <v>13860</v>
      </c>
      <c r="H34" s="54">
        <f t="shared" si="0"/>
        <v>0</v>
      </c>
      <c r="I34" s="9"/>
      <c r="J34" s="9"/>
      <c r="K34" s="103">
        <v>1101060072</v>
      </c>
      <c r="L34" s="9" t="s">
        <v>1179</v>
      </c>
      <c r="N34" s="33"/>
    </row>
    <row r="35" spans="1:14" s="44" customFormat="1" ht="56.25" customHeight="1">
      <c r="A35" s="67">
        <v>23</v>
      </c>
      <c r="B35" s="6"/>
      <c r="C35" s="5" t="s">
        <v>140</v>
      </c>
      <c r="D35" s="5" t="s">
        <v>1152</v>
      </c>
      <c r="E35" s="51">
        <v>40057</v>
      </c>
      <c r="F35" s="54">
        <v>5430</v>
      </c>
      <c r="G35" s="54">
        <v>5430</v>
      </c>
      <c r="H35" s="54">
        <f t="shared" si="0"/>
        <v>0</v>
      </c>
      <c r="I35" s="9"/>
      <c r="J35" s="9"/>
      <c r="K35" s="103">
        <v>11010400058</v>
      </c>
      <c r="L35" s="9" t="s">
        <v>1179</v>
      </c>
      <c r="N35" s="72"/>
    </row>
    <row r="36" spans="1:12" s="44" customFormat="1" ht="55.5" customHeight="1">
      <c r="A36" s="67">
        <v>24</v>
      </c>
      <c r="B36" s="6"/>
      <c r="C36" s="5" t="s">
        <v>141</v>
      </c>
      <c r="D36" s="5" t="s">
        <v>1152</v>
      </c>
      <c r="E36" s="51">
        <v>37210</v>
      </c>
      <c r="F36" s="54">
        <v>6398.59</v>
      </c>
      <c r="G36" s="54">
        <v>6398.59</v>
      </c>
      <c r="H36" s="54">
        <f t="shared" si="0"/>
        <v>0</v>
      </c>
      <c r="I36" s="9"/>
      <c r="J36" s="9"/>
      <c r="K36" s="103">
        <v>1101040015</v>
      </c>
      <c r="L36" s="93" t="s">
        <v>1156</v>
      </c>
    </row>
    <row r="37" spans="1:12" s="44" customFormat="1" ht="57" customHeight="1">
      <c r="A37" s="67">
        <v>25</v>
      </c>
      <c r="B37" s="6"/>
      <c r="C37" s="5" t="s">
        <v>142</v>
      </c>
      <c r="D37" s="5" t="s">
        <v>1152</v>
      </c>
      <c r="E37" s="51">
        <v>39981</v>
      </c>
      <c r="F37" s="54">
        <v>5977</v>
      </c>
      <c r="G37" s="54">
        <v>5977</v>
      </c>
      <c r="H37" s="54">
        <f t="shared" si="0"/>
        <v>0</v>
      </c>
      <c r="I37" s="9"/>
      <c r="J37" s="9"/>
      <c r="K37" s="103">
        <v>1101040057</v>
      </c>
      <c r="L37" s="93" t="s">
        <v>143</v>
      </c>
    </row>
    <row r="38" spans="1:13" s="44" customFormat="1" ht="79.5" customHeight="1">
      <c r="A38" s="67">
        <v>26</v>
      </c>
      <c r="B38" s="6"/>
      <c r="C38" s="24" t="s">
        <v>144</v>
      </c>
      <c r="D38" s="5" t="s">
        <v>1152</v>
      </c>
      <c r="E38" s="46">
        <v>40206</v>
      </c>
      <c r="F38" s="31">
        <v>3400</v>
      </c>
      <c r="G38" s="31">
        <v>3400</v>
      </c>
      <c r="H38" s="54">
        <f t="shared" si="0"/>
        <v>0</v>
      </c>
      <c r="I38" s="6"/>
      <c r="J38" s="6"/>
      <c r="K38" s="88" t="s">
        <v>145</v>
      </c>
      <c r="L38" s="114" t="s">
        <v>146</v>
      </c>
      <c r="M38" s="11"/>
    </row>
    <row r="39" spans="1:13" s="44" customFormat="1" ht="54" customHeight="1">
      <c r="A39" s="67">
        <v>27</v>
      </c>
      <c r="B39" s="6"/>
      <c r="C39" s="24" t="s">
        <v>147</v>
      </c>
      <c r="D39" s="5" t="s">
        <v>1152</v>
      </c>
      <c r="E39" s="105">
        <v>2012</v>
      </c>
      <c r="F39" s="31">
        <v>47509</v>
      </c>
      <c r="G39" s="31">
        <v>47509</v>
      </c>
      <c r="H39" s="54">
        <f t="shared" si="0"/>
        <v>0</v>
      </c>
      <c r="I39" s="6"/>
      <c r="J39" s="6"/>
      <c r="K39" s="88" t="s">
        <v>148</v>
      </c>
      <c r="L39" s="113"/>
      <c r="M39" s="11"/>
    </row>
    <row r="40" spans="1:13" s="44" customFormat="1" ht="54.75" customHeight="1">
      <c r="A40" s="67">
        <v>28</v>
      </c>
      <c r="B40" s="6"/>
      <c r="C40" s="24" t="s">
        <v>149</v>
      </c>
      <c r="D40" s="5" t="s">
        <v>1152</v>
      </c>
      <c r="E40" s="105">
        <v>2012</v>
      </c>
      <c r="F40" s="31">
        <v>14000</v>
      </c>
      <c r="G40" s="31">
        <v>14000</v>
      </c>
      <c r="H40" s="54">
        <f t="shared" si="0"/>
        <v>0</v>
      </c>
      <c r="I40" s="6"/>
      <c r="J40" s="6"/>
      <c r="K40" s="88" t="s">
        <v>150</v>
      </c>
      <c r="L40" s="113"/>
      <c r="M40" s="11"/>
    </row>
    <row r="41" spans="1:13" s="44" customFormat="1" ht="51.75" customHeight="1">
      <c r="A41" s="67">
        <v>29</v>
      </c>
      <c r="B41" s="6"/>
      <c r="C41" s="24" t="s">
        <v>149</v>
      </c>
      <c r="D41" s="5" t="s">
        <v>1152</v>
      </c>
      <c r="E41" s="105">
        <v>2012</v>
      </c>
      <c r="F41" s="31">
        <v>14000</v>
      </c>
      <c r="G41" s="31">
        <v>14000</v>
      </c>
      <c r="H41" s="54">
        <f t="shared" si="0"/>
        <v>0</v>
      </c>
      <c r="I41" s="6"/>
      <c r="J41" s="6"/>
      <c r="K41" s="88" t="s">
        <v>151</v>
      </c>
      <c r="L41" s="113"/>
      <c r="M41" s="11"/>
    </row>
    <row r="42" spans="1:13" s="44" customFormat="1" ht="48.75" customHeight="1">
      <c r="A42" s="67">
        <v>30</v>
      </c>
      <c r="B42" s="6"/>
      <c r="C42" s="24" t="s">
        <v>149</v>
      </c>
      <c r="D42" s="5" t="s">
        <v>1152</v>
      </c>
      <c r="E42" s="105">
        <v>2012</v>
      </c>
      <c r="F42" s="31">
        <v>14000</v>
      </c>
      <c r="G42" s="31">
        <v>14000</v>
      </c>
      <c r="H42" s="54">
        <f t="shared" si="0"/>
        <v>0</v>
      </c>
      <c r="I42" s="6"/>
      <c r="J42" s="6"/>
      <c r="K42" s="88" t="s">
        <v>152</v>
      </c>
      <c r="L42" s="113"/>
      <c r="M42" s="11"/>
    </row>
    <row r="43" spans="1:13" s="44" customFormat="1" ht="47.25" customHeight="1">
      <c r="A43" s="67">
        <v>31</v>
      </c>
      <c r="B43" s="6"/>
      <c r="C43" s="24" t="s">
        <v>149</v>
      </c>
      <c r="D43" s="5" t="s">
        <v>1152</v>
      </c>
      <c r="E43" s="105">
        <v>2012</v>
      </c>
      <c r="F43" s="31">
        <v>14000</v>
      </c>
      <c r="G43" s="31">
        <v>14000</v>
      </c>
      <c r="H43" s="54">
        <f t="shared" si="0"/>
        <v>0</v>
      </c>
      <c r="I43" s="6"/>
      <c r="J43" s="6"/>
      <c r="K43" s="88" t="s">
        <v>153</v>
      </c>
      <c r="L43" s="113"/>
      <c r="M43" s="11"/>
    </row>
    <row r="44" spans="1:13" s="44" customFormat="1" ht="12.75">
      <c r="A44" s="67">
        <v>32</v>
      </c>
      <c r="B44" s="6"/>
      <c r="C44" s="24" t="s">
        <v>160</v>
      </c>
      <c r="D44" s="5" t="s">
        <v>320</v>
      </c>
      <c r="E44" s="46">
        <v>41205</v>
      </c>
      <c r="F44" s="31">
        <v>21100</v>
      </c>
      <c r="G44" s="31">
        <v>21100</v>
      </c>
      <c r="H44" s="54">
        <f t="shared" si="0"/>
        <v>0</v>
      </c>
      <c r="I44" s="6"/>
      <c r="J44" s="6"/>
      <c r="K44" s="88" t="s">
        <v>161</v>
      </c>
      <c r="L44" s="113"/>
      <c r="M44" s="11"/>
    </row>
    <row r="45" spans="1:13" s="44" customFormat="1" ht="12.75">
      <c r="A45" s="67">
        <v>33</v>
      </c>
      <c r="B45" s="6"/>
      <c r="C45" s="24" t="s">
        <v>162</v>
      </c>
      <c r="D45" s="5" t="s">
        <v>320</v>
      </c>
      <c r="E45" s="46">
        <v>41205</v>
      </c>
      <c r="F45" s="31">
        <v>7800</v>
      </c>
      <c r="G45" s="31">
        <v>7800</v>
      </c>
      <c r="H45" s="54">
        <f t="shared" si="0"/>
        <v>0</v>
      </c>
      <c r="I45" s="6"/>
      <c r="J45" s="6"/>
      <c r="K45" s="88" t="s">
        <v>163</v>
      </c>
      <c r="L45" s="113"/>
      <c r="M45" s="11"/>
    </row>
    <row r="46" spans="1:13" s="44" customFormat="1" ht="12.75">
      <c r="A46" s="67">
        <v>34</v>
      </c>
      <c r="B46" s="6"/>
      <c r="C46" s="24" t="s">
        <v>164</v>
      </c>
      <c r="D46" s="5" t="s">
        <v>320</v>
      </c>
      <c r="E46" s="46">
        <v>41205</v>
      </c>
      <c r="F46" s="31">
        <v>10300</v>
      </c>
      <c r="G46" s="31">
        <v>10300</v>
      </c>
      <c r="H46" s="54">
        <f t="shared" si="0"/>
        <v>0</v>
      </c>
      <c r="I46" s="6"/>
      <c r="J46" s="6"/>
      <c r="K46" s="88" t="s">
        <v>165</v>
      </c>
      <c r="L46" s="113"/>
      <c r="M46" s="11"/>
    </row>
    <row r="47" spans="1:13" s="44" customFormat="1" ht="12.75">
      <c r="A47" s="67">
        <v>35</v>
      </c>
      <c r="B47" s="6"/>
      <c r="C47" s="24" t="s">
        <v>166</v>
      </c>
      <c r="D47" s="5" t="s">
        <v>320</v>
      </c>
      <c r="E47" s="46">
        <v>41205</v>
      </c>
      <c r="F47" s="31">
        <v>7000</v>
      </c>
      <c r="G47" s="31">
        <v>7000</v>
      </c>
      <c r="H47" s="54">
        <f t="shared" si="0"/>
        <v>0</v>
      </c>
      <c r="I47" s="6"/>
      <c r="J47" s="6"/>
      <c r="K47" s="88" t="s">
        <v>167</v>
      </c>
      <c r="L47" s="113"/>
      <c r="M47" s="11"/>
    </row>
    <row r="48" spans="1:13" s="44" customFormat="1" ht="12.75">
      <c r="A48" s="67">
        <v>36</v>
      </c>
      <c r="B48" s="6"/>
      <c r="C48" s="24" t="s">
        <v>168</v>
      </c>
      <c r="D48" s="5" t="s">
        <v>320</v>
      </c>
      <c r="E48" s="46">
        <v>41205</v>
      </c>
      <c r="F48" s="31">
        <v>5000</v>
      </c>
      <c r="G48" s="31">
        <v>5000</v>
      </c>
      <c r="H48" s="54">
        <f t="shared" si="0"/>
        <v>0</v>
      </c>
      <c r="I48" s="6"/>
      <c r="J48" s="6"/>
      <c r="K48" s="88" t="s">
        <v>169</v>
      </c>
      <c r="L48" s="113"/>
      <c r="M48" s="11"/>
    </row>
    <row r="49" spans="1:13" s="44" customFormat="1" ht="12.75">
      <c r="A49" s="67">
        <v>37</v>
      </c>
      <c r="B49" s="6"/>
      <c r="C49" s="24" t="s">
        <v>170</v>
      </c>
      <c r="D49" s="5" t="s">
        <v>320</v>
      </c>
      <c r="E49" s="46">
        <v>41205</v>
      </c>
      <c r="F49" s="31">
        <v>8300</v>
      </c>
      <c r="G49" s="31">
        <v>8300</v>
      </c>
      <c r="H49" s="54">
        <f t="shared" si="0"/>
        <v>0</v>
      </c>
      <c r="I49" s="6"/>
      <c r="J49" s="6"/>
      <c r="K49" s="88" t="s">
        <v>171</v>
      </c>
      <c r="L49" s="113"/>
      <c r="M49" s="11"/>
    </row>
    <row r="50" spans="1:13" s="44" customFormat="1" ht="12.75">
      <c r="A50" s="67">
        <v>38</v>
      </c>
      <c r="B50" s="6"/>
      <c r="C50" s="24" t="s">
        <v>172</v>
      </c>
      <c r="D50" s="5" t="s">
        <v>320</v>
      </c>
      <c r="E50" s="46">
        <v>41205</v>
      </c>
      <c r="F50" s="31">
        <v>19900</v>
      </c>
      <c r="G50" s="31">
        <v>19900</v>
      </c>
      <c r="H50" s="54">
        <f t="shared" si="0"/>
        <v>0</v>
      </c>
      <c r="I50" s="6"/>
      <c r="J50" s="6"/>
      <c r="K50" s="88" t="s">
        <v>173</v>
      </c>
      <c r="L50" s="113"/>
      <c r="M50" s="11"/>
    </row>
    <row r="51" spans="1:13" s="44" customFormat="1" ht="12.75">
      <c r="A51" s="67">
        <v>39</v>
      </c>
      <c r="B51" s="6"/>
      <c r="C51" s="24" t="s">
        <v>174</v>
      </c>
      <c r="D51" s="5" t="s">
        <v>320</v>
      </c>
      <c r="E51" s="46">
        <v>41205</v>
      </c>
      <c r="F51" s="31">
        <v>5500</v>
      </c>
      <c r="G51" s="31">
        <v>5500</v>
      </c>
      <c r="H51" s="54">
        <f t="shared" si="0"/>
        <v>0</v>
      </c>
      <c r="I51" s="6"/>
      <c r="J51" s="6"/>
      <c r="K51" s="88" t="s">
        <v>175</v>
      </c>
      <c r="L51" s="113"/>
      <c r="M51" s="11"/>
    </row>
    <row r="52" spans="1:13" s="44" customFormat="1" ht="12" customHeight="1">
      <c r="A52" s="67">
        <v>40</v>
      </c>
      <c r="B52" s="9"/>
      <c r="C52" s="24" t="s">
        <v>176</v>
      </c>
      <c r="D52" s="5" t="s">
        <v>320</v>
      </c>
      <c r="E52" s="46">
        <v>41205</v>
      </c>
      <c r="F52" s="31">
        <v>3200</v>
      </c>
      <c r="G52" s="31">
        <v>3200</v>
      </c>
      <c r="H52" s="54">
        <f t="shared" si="0"/>
        <v>0</v>
      </c>
      <c r="I52" s="9"/>
      <c r="J52" s="9"/>
      <c r="K52" s="88" t="s">
        <v>177</v>
      </c>
      <c r="L52" s="9"/>
      <c r="M52" s="70"/>
    </row>
    <row r="53" spans="1:13" s="44" customFormat="1" ht="49.5" customHeight="1">
      <c r="A53" s="67">
        <v>41</v>
      </c>
      <c r="B53" s="115"/>
      <c r="C53" s="65" t="s">
        <v>614</v>
      </c>
      <c r="D53" s="370" t="s">
        <v>1152</v>
      </c>
      <c r="E53" s="46">
        <v>41395</v>
      </c>
      <c r="F53" s="31">
        <v>19708.19</v>
      </c>
      <c r="G53" s="31">
        <v>55000</v>
      </c>
      <c r="H53" s="54">
        <f t="shared" si="0"/>
        <v>35291.81</v>
      </c>
      <c r="I53" s="9"/>
      <c r="J53" s="9"/>
      <c r="K53" s="88" t="s">
        <v>613</v>
      </c>
      <c r="L53" s="9"/>
      <c r="M53" s="70"/>
    </row>
    <row r="54" spans="1:13" s="44" customFormat="1" ht="12.75">
      <c r="A54" s="67">
        <v>42</v>
      </c>
      <c r="B54" s="115"/>
      <c r="C54" s="6" t="s">
        <v>625</v>
      </c>
      <c r="D54" s="9"/>
      <c r="E54" s="46">
        <v>41458</v>
      </c>
      <c r="F54" s="31">
        <v>5850</v>
      </c>
      <c r="G54" s="31">
        <v>5850</v>
      </c>
      <c r="H54" s="54">
        <f t="shared" si="0"/>
        <v>0</v>
      </c>
      <c r="I54" s="9"/>
      <c r="J54" s="9"/>
      <c r="K54" s="88" t="s">
        <v>626</v>
      </c>
      <c r="L54" s="9"/>
      <c r="M54" s="70"/>
    </row>
    <row r="55" spans="1:13" s="44" customFormat="1" ht="12.75">
      <c r="A55" s="67">
        <v>43</v>
      </c>
      <c r="B55" s="115"/>
      <c r="C55" s="6" t="s">
        <v>627</v>
      </c>
      <c r="D55" s="9"/>
      <c r="E55" s="46">
        <v>41556</v>
      </c>
      <c r="F55" s="31">
        <v>9050</v>
      </c>
      <c r="G55" s="31">
        <v>9050</v>
      </c>
      <c r="H55" s="54">
        <f t="shared" si="0"/>
        <v>0</v>
      </c>
      <c r="I55" s="9"/>
      <c r="J55" s="9"/>
      <c r="K55" s="88" t="s">
        <v>628</v>
      </c>
      <c r="L55" s="9"/>
      <c r="M55" s="70"/>
    </row>
    <row r="56" spans="1:13" s="44" customFormat="1" ht="12.75">
      <c r="A56" s="67">
        <v>44</v>
      </c>
      <c r="B56" s="115"/>
      <c r="C56" s="6" t="s">
        <v>629</v>
      </c>
      <c r="D56" s="5" t="s">
        <v>320</v>
      </c>
      <c r="E56" s="46">
        <v>41556</v>
      </c>
      <c r="F56" s="31">
        <v>26000</v>
      </c>
      <c r="G56" s="31">
        <v>26000</v>
      </c>
      <c r="H56" s="54">
        <f t="shared" si="0"/>
        <v>0</v>
      </c>
      <c r="I56" s="9"/>
      <c r="J56" s="9"/>
      <c r="K56" s="88" t="s">
        <v>668</v>
      </c>
      <c r="L56" s="9"/>
      <c r="M56" s="70"/>
    </row>
    <row r="57" spans="1:13" s="44" customFormat="1" ht="12" customHeight="1">
      <c r="A57" s="67">
        <v>45</v>
      </c>
      <c r="B57" s="115"/>
      <c r="C57" s="6" t="s">
        <v>123</v>
      </c>
      <c r="D57" s="5" t="s">
        <v>320</v>
      </c>
      <c r="E57" s="46">
        <v>41556</v>
      </c>
      <c r="F57" s="31">
        <v>15900</v>
      </c>
      <c r="G57" s="31">
        <v>15900</v>
      </c>
      <c r="H57" s="54">
        <f t="shared" si="0"/>
        <v>0</v>
      </c>
      <c r="I57" s="9"/>
      <c r="J57" s="9"/>
      <c r="K57" s="88" t="s">
        <v>669</v>
      </c>
      <c r="L57" s="9"/>
      <c r="M57" s="70"/>
    </row>
    <row r="58" spans="1:13" s="44" customFormat="1" ht="12.75">
      <c r="A58" s="67">
        <v>46</v>
      </c>
      <c r="B58" s="115"/>
      <c r="C58" s="6" t="s">
        <v>670</v>
      </c>
      <c r="D58" s="5" t="s">
        <v>320</v>
      </c>
      <c r="E58" s="46">
        <v>41556</v>
      </c>
      <c r="F58" s="31">
        <v>15516.54</v>
      </c>
      <c r="G58" s="31">
        <v>49000</v>
      </c>
      <c r="H58" s="54">
        <f t="shared" si="0"/>
        <v>33483.46</v>
      </c>
      <c r="I58" s="9"/>
      <c r="J58" s="9"/>
      <c r="K58" s="88" t="s">
        <v>671</v>
      </c>
      <c r="L58" s="9"/>
      <c r="M58" s="70"/>
    </row>
    <row r="59" spans="1:13" s="44" customFormat="1" ht="12.75">
      <c r="A59" s="67">
        <v>47</v>
      </c>
      <c r="B59" s="115"/>
      <c r="C59" s="6" t="s">
        <v>293</v>
      </c>
      <c r="D59" s="9"/>
      <c r="E59" s="46">
        <v>41549</v>
      </c>
      <c r="F59" s="31">
        <v>14477</v>
      </c>
      <c r="G59" s="31">
        <v>14477</v>
      </c>
      <c r="H59" s="54">
        <f t="shared" si="0"/>
        <v>0</v>
      </c>
      <c r="I59" s="9"/>
      <c r="J59" s="9"/>
      <c r="K59" s="88" t="s">
        <v>294</v>
      </c>
      <c r="L59" s="9"/>
      <c r="M59" s="70"/>
    </row>
    <row r="60" spans="1:13" s="44" customFormat="1" ht="12.75">
      <c r="A60" s="67">
        <v>48</v>
      </c>
      <c r="B60" s="115"/>
      <c r="C60" s="6" t="s">
        <v>295</v>
      </c>
      <c r="D60" s="9"/>
      <c r="E60" s="46">
        <v>41395</v>
      </c>
      <c r="F60" s="31">
        <v>15990</v>
      </c>
      <c r="G60" s="31">
        <v>15990</v>
      </c>
      <c r="H60" s="54">
        <f t="shared" si="0"/>
        <v>0</v>
      </c>
      <c r="I60" s="9"/>
      <c r="J60" s="9"/>
      <c r="K60" s="88" t="s">
        <v>296</v>
      </c>
      <c r="L60" s="9"/>
      <c r="M60" s="70"/>
    </row>
    <row r="61" spans="1:13" s="44" customFormat="1" ht="51">
      <c r="A61" s="67">
        <v>49</v>
      </c>
      <c r="B61" s="115"/>
      <c r="C61" s="30" t="s">
        <v>890</v>
      </c>
      <c r="D61" s="9"/>
      <c r="E61" s="46">
        <v>41774</v>
      </c>
      <c r="F61" s="31">
        <v>5620</v>
      </c>
      <c r="G61" s="31">
        <v>5620</v>
      </c>
      <c r="H61" s="54">
        <f t="shared" si="0"/>
        <v>0</v>
      </c>
      <c r="I61" s="9"/>
      <c r="J61" s="9"/>
      <c r="K61" s="88" t="s">
        <v>891</v>
      </c>
      <c r="L61" s="158" t="s">
        <v>892</v>
      </c>
      <c r="M61" s="70"/>
    </row>
    <row r="62" spans="1:13" s="44" customFormat="1" ht="51">
      <c r="A62" s="67">
        <v>50</v>
      </c>
      <c r="B62" s="115"/>
      <c r="C62" s="30" t="s">
        <v>890</v>
      </c>
      <c r="D62" s="9"/>
      <c r="E62" s="46">
        <v>41774</v>
      </c>
      <c r="F62" s="31">
        <v>5620</v>
      </c>
      <c r="G62" s="31">
        <v>5620</v>
      </c>
      <c r="H62" s="54">
        <f t="shared" si="0"/>
        <v>0</v>
      </c>
      <c r="I62" s="9"/>
      <c r="J62" s="9"/>
      <c r="K62" s="88" t="s">
        <v>893</v>
      </c>
      <c r="L62" s="158" t="s">
        <v>892</v>
      </c>
      <c r="M62" s="70"/>
    </row>
    <row r="63" spans="1:13" s="44" customFormat="1" ht="51">
      <c r="A63" s="67">
        <v>51</v>
      </c>
      <c r="B63" s="115"/>
      <c r="C63" s="30" t="s">
        <v>890</v>
      </c>
      <c r="D63" s="9"/>
      <c r="E63" s="46">
        <v>41774</v>
      </c>
      <c r="F63" s="31">
        <v>5620</v>
      </c>
      <c r="G63" s="31">
        <v>5620</v>
      </c>
      <c r="H63" s="54">
        <f t="shared" si="0"/>
        <v>0</v>
      </c>
      <c r="I63" s="9"/>
      <c r="J63" s="9"/>
      <c r="K63" s="88" t="s">
        <v>894</v>
      </c>
      <c r="L63" s="158" t="s">
        <v>892</v>
      </c>
      <c r="M63" s="70"/>
    </row>
    <row r="64" spans="1:13" s="44" customFormat="1" ht="51">
      <c r="A64" s="67">
        <v>52</v>
      </c>
      <c r="B64" s="115"/>
      <c r="C64" s="30" t="s">
        <v>895</v>
      </c>
      <c r="D64" s="6"/>
      <c r="E64" s="46">
        <v>41774</v>
      </c>
      <c r="F64" s="31">
        <v>3650</v>
      </c>
      <c r="G64" s="31">
        <v>3650</v>
      </c>
      <c r="H64" s="54">
        <f t="shared" si="0"/>
        <v>0</v>
      </c>
      <c r="I64" s="6"/>
      <c r="J64" s="6"/>
      <c r="K64" s="88" t="s">
        <v>896</v>
      </c>
      <c r="L64" s="158" t="s">
        <v>892</v>
      </c>
      <c r="M64" s="70"/>
    </row>
    <row r="65" spans="1:13" s="44" customFormat="1" ht="51">
      <c r="A65" s="67">
        <v>53</v>
      </c>
      <c r="B65" s="115"/>
      <c r="C65" s="30" t="s">
        <v>895</v>
      </c>
      <c r="D65" s="6"/>
      <c r="E65" s="46">
        <v>41774</v>
      </c>
      <c r="F65" s="31">
        <v>3650</v>
      </c>
      <c r="G65" s="31">
        <v>3650</v>
      </c>
      <c r="H65" s="54">
        <f t="shared" si="0"/>
        <v>0</v>
      </c>
      <c r="I65" s="6"/>
      <c r="J65" s="6"/>
      <c r="K65" s="88" t="s">
        <v>897</v>
      </c>
      <c r="L65" s="158" t="s">
        <v>892</v>
      </c>
      <c r="M65" s="70"/>
    </row>
    <row r="66" spans="1:13" s="44" customFormat="1" ht="51">
      <c r="A66" s="67">
        <v>54</v>
      </c>
      <c r="B66" s="115"/>
      <c r="C66" s="30" t="s">
        <v>895</v>
      </c>
      <c r="D66" s="6"/>
      <c r="E66" s="46">
        <v>41774</v>
      </c>
      <c r="F66" s="31">
        <v>3650</v>
      </c>
      <c r="G66" s="31">
        <v>3650</v>
      </c>
      <c r="H66" s="54">
        <f t="shared" si="0"/>
        <v>0</v>
      </c>
      <c r="I66" s="6"/>
      <c r="J66" s="6"/>
      <c r="K66" s="88" t="s">
        <v>898</v>
      </c>
      <c r="L66" s="158" t="s">
        <v>892</v>
      </c>
      <c r="M66" s="70"/>
    </row>
    <row r="67" spans="1:13" s="44" customFormat="1" ht="38.25">
      <c r="A67" s="67">
        <v>55</v>
      </c>
      <c r="B67" s="115"/>
      <c r="C67" s="30" t="s">
        <v>1246</v>
      </c>
      <c r="D67" s="6"/>
      <c r="E67" s="46">
        <v>42109</v>
      </c>
      <c r="F67" s="31">
        <v>6000</v>
      </c>
      <c r="G67" s="31">
        <v>6000</v>
      </c>
      <c r="H67" s="54">
        <f t="shared" si="0"/>
        <v>0</v>
      </c>
      <c r="I67" s="6"/>
      <c r="J67" s="6"/>
      <c r="K67" s="88" t="s">
        <v>1390</v>
      </c>
      <c r="L67" s="158" t="s">
        <v>1247</v>
      </c>
      <c r="M67" s="70"/>
    </row>
    <row r="68" spans="1:13" s="44" customFormat="1" ht="38.25">
      <c r="A68" s="67">
        <v>56</v>
      </c>
      <c r="B68" s="115"/>
      <c r="C68" s="30" t="s">
        <v>1246</v>
      </c>
      <c r="D68" s="6"/>
      <c r="E68" s="46">
        <v>42109</v>
      </c>
      <c r="F68" s="31">
        <v>6000</v>
      </c>
      <c r="G68" s="31">
        <v>6000</v>
      </c>
      <c r="H68" s="54">
        <f t="shared" si="0"/>
        <v>0</v>
      </c>
      <c r="I68" s="6"/>
      <c r="J68" s="6"/>
      <c r="K68" s="88" t="s">
        <v>1391</v>
      </c>
      <c r="L68" s="158" t="s">
        <v>1248</v>
      </c>
      <c r="M68" s="70"/>
    </row>
    <row r="69" spans="1:13" s="44" customFormat="1" ht="38.25">
      <c r="A69" s="67">
        <v>57</v>
      </c>
      <c r="B69" s="115"/>
      <c r="C69" s="30" t="s">
        <v>1246</v>
      </c>
      <c r="D69" s="6"/>
      <c r="E69" s="46">
        <v>42109</v>
      </c>
      <c r="F69" s="31">
        <v>6000</v>
      </c>
      <c r="G69" s="31">
        <v>6000</v>
      </c>
      <c r="H69" s="54">
        <f t="shared" si="0"/>
        <v>0</v>
      </c>
      <c r="I69" s="6"/>
      <c r="J69" s="6"/>
      <c r="K69" s="88" t="s">
        <v>1389</v>
      </c>
      <c r="L69" s="158" t="s">
        <v>1249</v>
      </c>
      <c r="M69" s="70"/>
    </row>
    <row r="70" spans="1:13" s="44" customFormat="1" ht="38.25">
      <c r="A70" s="67">
        <v>58</v>
      </c>
      <c r="B70" s="115"/>
      <c r="C70" s="30" t="s">
        <v>1246</v>
      </c>
      <c r="D70" s="6"/>
      <c r="E70" s="46">
        <v>42109</v>
      </c>
      <c r="F70" s="31">
        <v>6000</v>
      </c>
      <c r="G70" s="31">
        <v>6000</v>
      </c>
      <c r="H70" s="54">
        <f t="shared" si="0"/>
        <v>0</v>
      </c>
      <c r="I70" s="6"/>
      <c r="J70" s="6"/>
      <c r="K70" s="88" t="s">
        <v>1388</v>
      </c>
      <c r="L70" s="158" t="s">
        <v>1250</v>
      </c>
      <c r="M70" s="70"/>
    </row>
    <row r="71" spans="1:13" s="44" customFormat="1" ht="38.25">
      <c r="A71" s="67">
        <v>59</v>
      </c>
      <c r="B71" s="115"/>
      <c r="C71" s="30" t="s">
        <v>1253</v>
      </c>
      <c r="D71" s="9"/>
      <c r="E71" s="46">
        <v>42109</v>
      </c>
      <c r="F71" s="31">
        <v>3450</v>
      </c>
      <c r="G71" s="31">
        <v>3450</v>
      </c>
      <c r="H71" s="54">
        <f t="shared" si="0"/>
        <v>0</v>
      </c>
      <c r="I71" s="9"/>
      <c r="J71" s="9"/>
      <c r="K71" s="88" t="s">
        <v>1392</v>
      </c>
      <c r="L71" s="158" t="s">
        <v>1251</v>
      </c>
      <c r="M71" s="70"/>
    </row>
    <row r="72" spans="1:13" s="44" customFormat="1" ht="38.25">
      <c r="A72" s="67">
        <v>60</v>
      </c>
      <c r="B72" s="115"/>
      <c r="C72" s="30" t="s">
        <v>1253</v>
      </c>
      <c r="D72" s="9"/>
      <c r="E72" s="46">
        <v>42109</v>
      </c>
      <c r="F72" s="31">
        <v>3450</v>
      </c>
      <c r="G72" s="31">
        <v>3450</v>
      </c>
      <c r="H72" s="54">
        <f t="shared" si="0"/>
        <v>0</v>
      </c>
      <c r="I72" s="9"/>
      <c r="J72" s="9"/>
      <c r="K72" s="88" t="s">
        <v>1393</v>
      </c>
      <c r="L72" s="158" t="s">
        <v>1252</v>
      </c>
      <c r="M72" s="70"/>
    </row>
    <row r="73" spans="1:13" s="44" customFormat="1" ht="12.75">
      <c r="A73" s="67">
        <v>61</v>
      </c>
      <c r="B73" s="115"/>
      <c r="C73" s="30" t="s">
        <v>1280</v>
      </c>
      <c r="D73" s="9"/>
      <c r="E73" s="46">
        <v>42352</v>
      </c>
      <c r="F73" s="31">
        <v>3799.6</v>
      </c>
      <c r="G73" s="31">
        <v>3799.6</v>
      </c>
      <c r="H73" s="54">
        <f t="shared" si="0"/>
        <v>0</v>
      </c>
      <c r="I73" s="9"/>
      <c r="J73" s="9"/>
      <c r="K73" s="88" t="s">
        <v>1386</v>
      </c>
      <c r="L73" s="158"/>
      <c r="M73" s="70"/>
    </row>
    <row r="74" spans="1:13" s="44" customFormat="1" ht="25.5">
      <c r="A74" s="67">
        <v>62</v>
      </c>
      <c r="B74" s="115"/>
      <c r="C74" s="30" t="s">
        <v>1281</v>
      </c>
      <c r="D74" s="9"/>
      <c r="E74" s="46">
        <v>42348</v>
      </c>
      <c r="F74" s="31">
        <v>20850</v>
      </c>
      <c r="G74" s="31">
        <v>20850</v>
      </c>
      <c r="H74" s="54">
        <f t="shared" si="0"/>
        <v>0</v>
      </c>
      <c r="I74" s="9"/>
      <c r="J74" s="9"/>
      <c r="K74" s="88" t="s">
        <v>1385</v>
      </c>
      <c r="L74" s="158"/>
      <c r="M74" s="70"/>
    </row>
    <row r="75" spans="1:13" s="44" customFormat="1" ht="25.5">
      <c r="A75" s="67">
        <v>63</v>
      </c>
      <c r="B75" s="115"/>
      <c r="C75" s="30" t="s">
        <v>1286</v>
      </c>
      <c r="D75" s="9"/>
      <c r="E75" s="46">
        <v>42265</v>
      </c>
      <c r="F75" s="31">
        <v>15780</v>
      </c>
      <c r="G75" s="31">
        <v>15780</v>
      </c>
      <c r="H75" s="54">
        <f t="shared" si="0"/>
        <v>0</v>
      </c>
      <c r="I75" s="9"/>
      <c r="J75" s="9"/>
      <c r="K75" s="88" t="s">
        <v>1387</v>
      </c>
      <c r="L75" s="158"/>
      <c r="M75" s="70"/>
    </row>
    <row r="76" spans="1:13" s="44" customFormat="1" ht="25.5">
      <c r="A76" s="67">
        <v>64</v>
      </c>
      <c r="B76" s="115"/>
      <c r="C76" s="30" t="s">
        <v>1417</v>
      </c>
      <c r="D76" s="9"/>
      <c r="E76" s="46"/>
      <c r="F76" s="31">
        <v>6999</v>
      </c>
      <c r="G76" s="31">
        <v>6999</v>
      </c>
      <c r="H76" s="54">
        <f t="shared" si="0"/>
        <v>0</v>
      </c>
      <c r="I76" s="9"/>
      <c r="J76" s="9"/>
      <c r="K76" s="88" t="s">
        <v>1418</v>
      </c>
      <c r="L76" s="158"/>
      <c r="M76" s="70"/>
    </row>
    <row r="77" spans="1:13" s="44" customFormat="1" ht="28.5">
      <c r="A77" s="67">
        <v>65</v>
      </c>
      <c r="B77" s="115"/>
      <c r="C77" s="64" t="s">
        <v>1189</v>
      </c>
      <c r="D77" s="9"/>
      <c r="E77" s="135">
        <v>40737</v>
      </c>
      <c r="F77" s="128">
        <v>4990</v>
      </c>
      <c r="G77" s="128">
        <v>4990</v>
      </c>
      <c r="H77" s="128">
        <f>G77-F77</f>
        <v>0</v>
      </c>
      <c r="I77" s="9"/>
      <c r="J77" s="9"/>
      <c r="K77" s="88"/>
      <c r="L77" s="158"/>
      <c r="M77" s="70"/>
    </row>
    <row r="78" spans="1:13" s="44" customFormat="1" ht="12.75">
      <c r="A78" s="67"/>
      <c r="B78" s="74"/>
      <c r="C78" s="5" t="s">
        <v>1164</v>
      </c>
      <c r="D78" s="6"/>
      <c r="E78" s="6"/>
      <c r="F78" s="75">
        <f>SUM(F13:F76)</f>
        <v>822262.7999999999</v>
      </c>
      <c r="G78" s="75">
        <f>SUM(G13:G76)</f>
        <v>911827.85</v>
      </c>
      <c r="H78" s="54">
        <f>G78-F78</f>
        <v>89565.05000000005</v>
      </c>
      <c r="I78" s="6"/>
      <c r="J78" s="6"/>
      <c r="K78" s="88"/>
      <c r="L78" s="158"/>
      <c r="M78" s="70"/>
    </row>
    <row r="79" spans="1:13" s="44" customFormat="1" ht="14.25" customHeight="1">
      <c r="A79" s="67"/>
      <c r="B79" s="8"/>
      <c r="C79" s="59"/>
      <c r="D79" s="59"/>
      <c r="E79" s="59"/>
      <c r="F79" s="76"/>
      <c r="G79" s="77"/>
      <c r="H79" s="78"/>
      <c r="I79" s="76"/>
      <c r="J79" s="59"/>
      <c r="K79" s="86"/>
      <c r="L79" s="373"/>
      <c r="M79" s="70"/>
    </row>
    <row r="80" spans="1:13" s="44" customFormat="1" ht="18.75">
      <c r="A80" s="67"/>
      <c r="B80" s="8"/>
      <c r="C80" s="59"/>
      <c r="D80" s="59"/>
      <c r="E80" s="59"/>
      <c r="F80" s="80"/>
      <c r="G80" s="80"/>
      <c r="H80" s="81"/>
      <c r="I80" s="59"/>
      <c r="J80" s="59"/>
      <c r="K80" s="8"/>
      <c r="L80" s="373"/>
      <c r="M80" s="70"/>
    </row>
    <row r="81" spans="1:13" s="44" customFormat="1" ht="18.75">
      <c r="A81" s="67"/>
      <c r="B81" s="8"/>
      <c r="C81" s="59"/>
      <c r="D81" s="59"/>
      <c r="E81" s="59"/>
      <c r="F81" s="76"/>
      <c r="G81" s="80"/>
      <c r="H81" s="80"/>
      <c r="I81" s="76"/>
      <c r="J81" s="59"/>
      <c r="K81" s="8"/>
      <c r="L81" s="373"/>
      <c r="M81" s="70"/>
    </row>
    <row r="82" spans="1:13" s="44" customFormat="1" ht="18.75">
      <c r="A82" s="67"/>
      <c r="B82" s="8"/>
      <c r="C82" s="59"/>
      <c r="D82" s="59"/>
      <c r="E82" s="59"/>
      <c r="F82" s="59"/>
      <c r="G82" s="59"/>
      <c r="H82" s="8"/>
      <c r="I82" s="48"/>
      <c r="J82" s="48"/>
      <c r="K82" s="48"/>
      <c r="L82" s="373"/>
      <c r="M82" s="70"/>
    </row>
    <row r="83" spans="1:13" s="44" customFormat="1" ht="18.75">
      <c r="A83" s="67"/>
      <c r="B83" s="8"/>
      <c r="C83" s="59"/>
      <c r="D83" s="59"/>
      <c r="E83" s="59"/>
      <c r="F83" s="59"/>
      <c r="G83" s="59"/>
      <c r="H83" s="59"/>
      <c r="I83" s="94"/>
      <c r="J83" s="59"/>
      <c r="K83" s="333"/>
      <c r="L83" s="373"/>
      <c r="M83" s="70"/>
    </row>
    <row r="84" spans="1:13" s="44" customFormat="1" ht="18.75">
      <c r="A84" s="67"/>
      <c r="B84" s="59"/>
      <c r="C84" s="8"/>
      <c r="D84" s="59"/>
      <c r="E84" s="59"/>
      <c r="F84" s="76"/>
      <c r="G84" s="76"/>
      <c r="H84" s="59"/>
      <c r="I84" s="59"/>
      <c r="J84" s="59"/>
      <c r="K84" s="8"/>
      <c r="L84" s="373"/>
      <c r="M84" s="70"/>
    </row>
    <row r="85" spans="1:13" s="44" customFormat="1" ht="18.75">
      <c r="A85" s="67"/>
      <c r="B85" s="59"/>
      <c r="C85" s="59"/>
      <c r="D85" s="59"/>
      <c r="E85" s="59"/>
      <c r="F85" s="76"/>
      <c r="G85" s="76"/>
      <c r="H85" s="76"/>
      <c r="I85" s="59"/>
      <c r="J85" s="59"/>
      <c r="K85" s="8"/>
      <c r="L85" s="373"/>
      <c r="M85" s="70"/>
    </row>
    <row r="86" spans="1:13" s="44" customFormat="1" ht="12.75">
      <c r="A86" s="67"/>
      <c r="B86" s="25"/>
      <c r="C86"/>
      <c r="D86" s="25"/>
      <c r="E86" s="25"/>
      <c r="F86" s="83"/>
      <c r="G86" s="83"/>
      <c r="H86" s="83"/>
      <c r="I86" s="25"/>
      <c r="J86" s="25"/>
      <c r="K86" s="8"/>
      <c r="L86" s="373"/>
      <c r="M86" s="70"/>
    </row>
    <row r="87" spans="1:13" s="44" customFormat="1" ht="12.75">
      <c r="A87" s="67"/>
      <c r="B87" s="25"/>
      <c r="C87" s="25"/>
      <c r="D87" s="25"/>
      <c r="E87" s="25"/>
      <c r="F87" s="83"/>
      <c r="G87" s="83"/>
      <c r="H87" s="83"/>
      <c r="I87" s="25"/>
      <c r="J87" s="25"/>
      <c r="K87" s="155"/>
      <c r="L87" s="373"/>
      <c r="M87" s="70"/>
    </row>
    <row r="88" spans="1:14" s="44" customFormat="1" ht="12.75">
      <c r="A88" s="67"/>
      <c r="B88" s="25"/>
      <c r="C88" s="25"/>
      <c r="D88" s="25"/>
      <c r="E88" s="25"/>
      <c r="F88" s="83"/>
      <c r="G88" s="83"/>
      <c r="H88" s="83"/>
      <c r="I88" s="25"/>
      <c r="J88" s="25"/>
      <c r="K88" s="155"/>
      <c r="L88" s="373"/>
      <c r="M88" s="53"/>
      <c r="N88" s="70"/>
    </row>
    <row r="89" spans="1:14" s="44" customFormat="1" ht="12.75">
      <c r="A89" s="73"/>
      <c r="B89" s="25"/>
      <c r="C89" s="25"/>
      <c r="D89" s="25"/>
      <c r="E89" s="25"/>
      <c r="F89" s="83"/>
      <c r="G89" s="83"/>
      <c r="H89" s="83"/>
      <c r="I89" s="25"/>
      <c r="J89" s="25"/>
      <c r="K89" s="155"/>
      <c r="L89" s="373"/>
      <c r="M89" s="79"/>
      <c r="N89" s="70"/>
    </row>
    <row r="90" spans="1:14" s="44" customFormat="1" ht="12.75">
      <c r="A90" s="73"/>
      <c r="B90" s="25"/>
      <c r="C90" s="25"/>
      <c r="D90" s="25"/>
      <c r="E90" s="25"/>
      <c r="F90" s="83"/>
      <c r="G90" s="83"/>
      <c r="H90" s="83"/>
      <c r="I90" s="25"/>
      <c r="J90" s="25"/>
      <c r="K90" s="155"/>
      <c r="L90" s="48"/>
      <c r="M90" s="79"/>
      <c r="N90" s="70"/>
    </row>
    <row r="91" spans="1:14" s="44" customFormat="1" ht="12.75">
      <c r="A91" s="73"/>
      <c r="B91"/>
      <c r="C91"/>
      <c r="D91"/>
      <c r="E91"/>
      <c r="F91" s="83"/>
      <c r="G91" s="83"/>
      <c r="H91" s="23"/>
      <c r="I91"/>
      <c r="J91"/>
      <c r="K91" s="155"/>
      <c r="L91" s="8"/>
      <c r="M91" s="82"/>
      <c r="N91" s="11"/>
    </row>
    <row r="92" spans="2:17" s="44" customFormat="1" ht="18.75">
      <c r="B92"/>
      <c r="C92"/>
      <c r="D92"/>
      <c r="E92"/>
      <c r="F92" s="83"/>
      <c r="G92" s="83"/>
      <c r="H92" s="23"/>
      <c r="I92"/>
      <c r="J92"/>
      <c r="K92" s="155"/>
      <c r="L92" s="59"/>
      <c r="M92" s="82"/>
      <c r="N92" s="70"/>
      <c r="O92" s="11"/>
      <c r="P92" s="11"/>
      <c r="Q92" s="11"/>
    </row>
    <row r="93" spans="2:17" s="44" customFormat="1" ht="12.75">
      <c r="B93"/>
      <c r="C93"/>
      <c r="D93"/>
      <c r="E93"/>
      <c r="F93" s="83"/>
      <c r="G93" s="83"/>
      <c r="H93" s="23"/>
      <c r="I93"/>
      <c r="J93"/>
      <c r="K93" s="155"/>
      <c r="L93" s="8"/>
      <c r="M93" s="8"/>
      <c r="N93" s="53"/>
      <c r="O93" s="11"/>
      <c r="P93" s="11"/>
      <c r="Q93" s="11"/>
    </row>
    <row r="94" spans="2:17" s="44" customFormat="1" ht="12.75">
      <c r="B94"/>
      <c r="C94"/>
      <c r="D94"/>
      <c r="E94"/>
      <c r="F94" s="83"/>
      <c r="G94" s="83"/>
      <c r="H94" s="23"/>
      <c r="I94"/>
      <c r="J94"/>
      <c r="K94" s="155"/>
      <c r="L94" s="8"/>
      <c r="M94" s="8"/>
      <c r="N94" s="79"/>
      <c r="O94" s="11"/>
      <c r="P94" s="11"/>
      <c r="Q94" s="11"/>
    </row>
    <row r="95" spans="2:14" s="11" customFormat="1" ht="12.75">
      <c r="B95"/>
      <c r="C95"/>
      <c r="D95"/>
      <c r="E95"/>
      <c r="F95" s="83"/>
      <c r="G95" s="83"/>
      <c r="H95" s="23"/>
      <c r="I95"/>
      <c r="J95"/>
      <c r="K95" s="155"/>
      <c r="L95" s="8"/>
      <c r="M95" s="8"/>
      <c r="N95" s="79"/>
    </row>
    <row r="96" spans="2:14" s="11" customFormat="1" ht="12.75">
      <c r="B96"/>
      <c r="C96"/>
      <c r="D96"/>
      <c r="E96"/>
      <c r="F96" s="83"/>
      <c r="G96" s="83"/>
      <c r="H96" s="23"/>
      <c r="I96"/>
      <c r="J96"/>
      <c r="K96" s="155"/>
      <c r="L96" s="8"/>
      <c r="M96" s="8"/>
      <c r="N96" s="82"/>
    </row>
    <row r="97" spans="2:14" s="11" customFormat="1" ht="114.75" customHeight="1">
      <c r="B97"/>
      <c r="C97"/>
      <c r="D97"/>
      <c r="E97"/>
      <c r="F97" s="83"/>
      <c r="G97" s="83"/>
      <c r="H97" s="23"/>
      <c r="I97"/>
      <c r="J97"/>
      <c r="K97" s="155"/>
      <c r="L97" s="8"/>
      <c r="M97" s="8"/>
      <c r="N97" s="82"/>
    </row>
    <row r="98" spans="2:14" s="11" customFormat="1" ht="51" customHeight="1">
      <c r="B98"/>
      <c r="C98"/>
      <c r="D98"/>
      <c r="E98"/>
      <c r="F98" s="83"/>
      <c r="G98" s="83"/>
      <c r="H98" s="23"/>
      <c r="I98"/>
      <c r="J98"/>
      <c r="K98" s="155"/>
      <c r="L98" s="8"/>
      <c r="M98" s="385" t="s">
        <v>178</v>
      </c>
      <c r="N98" s="385"/>
    </row>
    <row r="99" spans="2:15" s="11" customFormat="1" ht="12.75">
      <c r="B99"/>
      <c r="C99"/>
      <c r="D99"/>
      <c r="E99"/>
      <c r="F99" s="83"/>
      <c r="G99" s="83"/>
      <c r="H99" s="23"/>
      <c r="I99"/>
      <c r="J99"/>
      <c r="K99" s="155"/>
      <c r="L99" s="25"/>
      <c r="M99" s="9" t="s">
        <v>1165</v>
      </c>
      <c r="N99" s="9" t="s">
        <v>1166</v>
      </c>
      <c r="O99" s="8"/>
    </row>
    <row r="100" spans="2:15" s="11" customFormat="1" ht="12.75">
      <c r="B100"/>
      <c r="C100"/>
      <c r="D100"/>
      <c r="E100"/>
      <c r="F100" s="83"/>
      <c r="G100" s="83"/>
      <c r="H100" s="23"/>
      <c r="I100"/>
      <c r="J100"/>
      <c r="K100" s="155"/>
      <c r="L100" s="25"/>
      <c r="M100" s="75">
        <f>'[2]2012_4кв.'!G47+'[2]2012_4кв.'!G46+'[2]2012_4кв.'!G45+'[2]2012_4кв.'!G44+'[2]2012_4кв.'!G43+'[2]2012_4кв.'!G42+'[2]2012_4кв.'!G41+'[2]2012_4кв.'!G39+'[2]2012_4кв.'!G38+'[2]2012_4кв.'!G37+'[2]2012_4кв.'!G40+'[2]2012_4кв.'!G36+'[2]2012_4кв.'!G35+'[2]2012_4кв.'!G33+'[1]МБУ Спорт'!G19+'[1]МКУ ОДА'!G30+'[2]2012_4кв.'!G34</f>
        <v>3065724.2600000002</v>
      </c>
      <c r="N100" s="75">
        <f>'[2]2012_4кв.'!H47+'[2]2012_4кв.'!H46+'[2]2012_4кв.'!H45+'[2]2012_4кв.'!H44+'[2]2012_4кв.'!H43+'[2]2012_4кв.'!H42+'[2]2012_4кв.'!H41+'[2]2012_4кв.'!H39+'[2]2012_4кв.'!H38+'[2]2012_4кв.'!H37+'[2]2012_4кв.'!H40+'[2]2012_4кв.'!H36+'[2]2012_4кв.'!H35+'[2]2012_4кв.'!H33+'[1]МБУ Спорт'!H19+'[1]МКУ ОДА'!H30+'[2]2012_4кв.'!H34</f>
        <v>1807770.72</v>
      </c>
      <c r="O100" s="8"/>
    </row>
    <row r="101" spans="1:15" s="84" customFormat="1" ht="12.75">
      <c r="A101" s="11"/>
      <c r="B101"/>
      <c r="C101"/>
      <c r="D101"/>
      <c r="E101"/>
      <c r="F101" s="83"/>
      <c r="G101" s="83"/>
      <c r="H101" s="23"/>
      <c r="I101"/>
      <c r="J101"/>
      <c r="K101" s="155"/>
      <c r="L101"/>
      <c r="M101"/>
      <c r="N101" s="3"/>
      <c r="O101" s="3"/>
    </row>
    <row r="102" spans="2:14" s="3" customFormat="1" ht="18.75" customHeight="1">
      <c r="B102"/>
      <c r="C102"/>
      <c r="D102"/>
      <c r="E102"/>
      <c r="F102" s="83"/>
      <c r="G102" s="83"/>
      <c r="H102" s="23"/>
      <c r="I102"/>
      <c r="J102"/>
      <c r="K102" s="155"/>
      <c r="L102"/>
      <c r="M102" s="384" t="s">
        <v>114</v>
      </c>
      <c r="N102" s="384"/>
    </row>
    <row r="103" spans="2:14" s="3" customFormat="1" ht="18.75" customHeight="1">
      <c r="B103"/>
      <c r="C103"/>
      <c r="D103"/>
      <c r="E103"/>
      <c r="F103" s="83"/>
      <c r="G103" s="83"/>
      <c r="H103" s="23"/>
      <c r="I103"/>
      <c r="J103"/>
      <c r="K103" s="155"/>
      <c r="L103" t="s">
        <v>179</v>
      </c>
      <c r="M103" s="85">
        <f>'[1]МКУ ОДА'!G30+SUM('[2]2012_4кв.'!G33:G44)+'[2]2012_4кв.'!G45+'[2]2012_4кв.'!G46+'[2]2012_4кв.'!G47</f>
        <v>3062760.24</v>
      </c>
      <c r="N103" s="85">
        <f>'[1]МКУ ОДА'!H30+SUM('[2]2012_4кв.'!H33:H44)+'[2]2012_4кв.'!H45+'[2]2012_4кв.'!H46+'[2]2012_4кв.'!H47</f>
        <v>1807770.7200000002</v>
      </c>
    </row>
    <row r="104" spans="2:14" s="3" customFormat="1" ht="12.75">
      <c r="B104"/>
      <c r="C104"/>
      <c r="D104"/>
      <c r="E104"/>
      <c r="F104" s="83"/>
      <c r="G104" s="83"/>
      <c r="H104" s="23"/>
      <c r="I104"/>
      <c r="J104"/>
      <c r="K104" s="155"/>
      <c r="L104"/>
      <c r="M104"/>
      <c r="N104"/>
    </row>
    <row r="105" spans="2:14" s="3" customFormat="1" ht="18.75" customHeight="1">
      <c r="B105"/>
      <c r="C105"/>
      <c r="D105"/>
      <c r="E105"/>
      <c r="F105" s="83"/>
      <c r="G105" s="83"/>
      <c r="H105" s="23"/>
      <c r="I105"/>
      <c r="J105"/>
      <c r="K105" s="155"/>
      <c r="L105"/>
      <c r="M105"/>
      <c r="N105"/>
    </row>
    <row r="106" spans="2:15" s="3" customFormat="1" ht="12.75">
      <c r="B106"/>
      <c r="C106"/>
      <c r="D106"/>
      <c r="E106"/>
      <c r="F106" s="83"/>
      <c r="G106" s="83"/>
      <c r="H106" s="23"/>
      <c r="I106"/>
      <c r="J106"/>
      <c r="K106" s="155"/>
      <c r="L106"/>
      <c r="M106"/>
      <c r="N106"/>
      <c r="O106"/>
    </row>
    <row r="107" spans="2:15" s="3" customFormat="1" ht="18.75" customHeight="1">
      <c r="B107"/>
      <c r="C107"/>
      <c r="D107"/>
      <c r="E107"/>
      <c r="F107" s="83"/>
      <c r="G107" s="83"/>
      <c r="H107" s="23"/>
      <c r="I107"/>
      <c r="J107"/>
      <c r="K107" s="155"/>
      <c r="L107"/>
      <c r="M107"/>
      <c r="N107"/>
      <c r="O107"/>
    </row>
    <row r="108" spans="2:15" s="3" customFormat="1" ht="36.75" customHeight="1">
      <c r="B108"/>
      <c r="C108"/>
      <c r="D108"/>
      <c r="E108"/>
      <c r="F108" s="83"/>
      <c r="G108" s="83"/>
      <c r="H108" s="23"/>
      <c r="I108"/>
      <c r="J108"/>
      <c r="K108" s="155"/>
      <c r="L108"/>
      <c r="O108"/>
    </row>
    <row r="109" spans="2:17" s="3" customFormat="1" ht="12.75">
      <c r="B109"/>
      <c r="C109"/>
      <c r="D109"/>
      <c r="E109"/>
      <c r="F109" s="83"/>
      <c r="G109" s="83"/>
      <c r="H109" s="23"/>
      <c r="I109"/>
      <c r="J109"/>
      <c r="K109" s="155"/>
      <c r="L109"/>
      <c r="O109"/>
      <c r="Q109"/>
    </row>
    <row r="111" ht="12.75" customHeight="1"/>
  </sheetData>
  <sheetProtection/>
  <autoFilter ref="A11:Q88"/>
  <mergeCells count="5">
    <mergeCell ref="O17:Q17"/>
    <mergeCell ref="M102:N102"/>
    <mergeCell ref="M98:N98"/>
    <mergeCell ref="A9:K9"/>
    <mergeCell ref="A10:K10"/>
  </mergeCells>
  <printOptions/>
  <pageMargins left="0" right="0" top="1.1811023622047245" bottom="0.3937007874015748" header="0.5118110236220472" footer="0.5118110236220472"/>
  <pageSetup fitToHeight="0" fitToWidth="1" horizontalDpi="600" verticalDpi="600" orientation="landscape" paperSize="9" scale="85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view="pageBreakPreview" zoomScaleSheetLayoutView="100" zoomScalePageLayoutView="0" workbookViewId="0" topLeftCell="A1">
      <pane ySplit="11" topLeftCell="A42" activePane="bottomLeft" state="frozen"/>
      <selection pane="topLeft" activeCell="K13" sqref="K13"/>
      <selection pane="bottomLeft" activeCell="B45" sqref="B45:K47"/>
    </sheetView>
  </sheetViews>
  <sheetFormatPr defaultColWidth="9.140625" defaultRowHeight="12.75"/>
  <cols>
    <col min="1" max="1" width="4.28125" style="140" customWidth="1"/>
    <col min="2" max="2" width="16.28125" style="140" customWidth="1"/>
    <col min="3" max="3" width="22.8515625" style="140" customWidth="1"/>
    <col min="4" max="4" width="23.8515625" style="140" customWidth="1"/>
    <col min="5" max="5" width="15.57421875" style="140" customWidth="1"/>
    <col min="6" max="6" width="12.8515625" style="141" customWidth="1"/>
    <col min="7" max="7" width="13.57421875" style="141" customWidth="1"/>
    <col min="8" max="8" width="11.57421875" style="141" customWidth="1"/>
    <col min="9" max="9" width="7.8515625" style="140" customWidth="1"/>
    <col min="10" max="10" width="5.421875" style="140" customWidth="1"/>
    <col min="11" max="11" width="16.00390625" style="140" customWidth="1"/>
    <col min="12" max="12" width="27.57421875" style="140" customWidth="1"/>
    <col min="13" max="13" width="15.57421875" style="140" customWidth="1"/>
    <col min="14" max="14" width="22.8515625" style="140" customWidth="1"/>
    <col min="15" max="15" width="9.140625" style="140" customWidth="1"/>
    <col min="16" max="16" width="13.421875" style="140" customWidth="1"/>
    <col min="17" max="17" width="17.7109375" style="140" customWidth="1"/>
    <col min="18" max="16384" width="9.140625" style="140" customWidth="1"/>
  </cols>
  <sheetData>
    <row r="1" spans="1:22" s="168" customFormat="1" ht="6.75" customHeight="1">
      <c r="A1" s="167"/>
      <c r="G1" s="167"/>
      <c r="H1" s="167"/>
      <c r="T1" s="169"/>
      <c r="U1" s="169"/>
      <c r="V1" s="169"/>
    </row>
    <row r="2" spans="1:22" s="168" customFormat="1" ht="20.25">
      <c r="A2" s="167"/>
      <c r="G2" s="186"/>
      <c r="H2" s="187" t="s">
        <v>803</v>
      </c>
      <c r="I2" s="187"/>
      <c r="J2" s="187"/>
      <c r="K2" s="187"/>
      <c r="T2" s="169"/>
      <c r="U2" s="169"/>
      <c r="V2" s="169"/>
    </row>
    <row r="3" spans="1:22" s="168" customFormat="1" ht="20.25">
      <c r="A3" s="167"/>
      <c r="G3" s="186"/>
      <c r="H3" s="187" t="s">
        <v>804</v>
      </c>
      <c r="I3" s="187"/>
      <c r="J3" s="187"/>
      <c r="K3" s="187"/>
      <c r="T3" s="169"/>
      <c r="U3" s="169"/>
      <c r="V3" s="169"/>
    </row>
    <row r="4" spans="1:22" s="168" customFormat="1" ht="20.25">
      <c r="A4" s="167"/>
      <c r="G4" s="186"/>
      <c r="H4" s="187" t="s">
        <v>1168</v>
      </c>
      <c r="I4" s="187"/>
      <c r="J4" s="187"/>
      <c r="K4" s="187"/>
      <c r="T4" s="169"/>
      <c r="U4" s="169"/>
      <c r="V4" s="169"/>
    </row>
    <row r="5" spans="1:22" s="168" customFormat="1" ht="6.75" customHeight="1">
      <c r="A5" s="167"/>
      <c r="G5" s="186"/>
      <c r="H5" s="187"/>
      <c r="I5" s="187"/>
      <c r="J5" s="187"/>
      <c r="K5" s="187"/>
      <c r="T5" s="169"/>
      <c r="U5" s="169"/>
      <c r="V5" s="169"/>
    </row>
    <row r="6" spans="1:22" s="168" customFormat="1" ht="20.25">
      <c r="A6" s="167"/>
      <c r="G6" s="186"/>
      <c r="H6" s="187" t="s">
        <v>812</v>
      </c>
      <c r="I6" s="187"/>
      <c r="J6" s="187"/>
      <c r="K6" s="187"/>
      <c r="T6" s="169"/>
      <c r="U6" s="169"/>
      <c r="V6" s="169"/>
    </row>
    <row r="7" spans="1:22" s="168" customFormat="1" ht="2.25" customHeight="1">
      <c r="A7" s="167"/>
      <c r="G7" s="167"/>
      <c r="T7" s="169"/>
      <c r="U7" s="169"/>
      <c r="V7" s="169"/>
    </row>
    <row r="8" spans="1:22" s="168" customFormat="1" ht="3.75" customHeight="1">
      <c r="A8" s="167"/>
      <c r="G8" s="167"/>
      <c r="H8" s="167"/>
      <c r="T8" s="169"/>
      <c r="U8" s="169"/>
      <c r="V8" s="169"/>
    </row>
    <row r="9" spans="1:22" s="163" customFormat="1" ht="15.75" customHeight="1">
      <c r="A9" s="374" t="s">
        <v>805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T9" s="164"/>
      <c r="U9" s="164"/>
      <c r="V9" s="164"/>
    </row>
    <row r="10" spans="1:22" s="166" customFormat="1" ht="41.25" customHeight="1">
      <c r="A10" s="375" t="s">
        <v>809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165"/>
      <c r="M10" s="165"/>
      <c r="N10" s="165"/>
      <c r="O10" s="165"/>
      <c r="T10" s="170"/>
      <c r="U10" s="170"/>
      <c r="V10" s="170"/>
    </row>
    <row r="11" spans="1:13" s="92" customFormat="1" ht="69" customHeight="1">
      <c r="A11" s="62" t="s">
        <v>1139</v>
      </c>
      <c r="B11" s="62" t="s">
        <v>1140</v>
      </c>
      <c r="C11" s="62" t="s">
        <v>1141</v>
      </c>
      <c r="D11" s="62" t="s">
        <v>1142</v>
      </c>
      <c r="E11" s="62" t="s">
        <v>1143</v>
      </c>
      <c r="F11" s="61" t="s">
        <v>1144</v>
      </c>
      <c r="G11" s="61" t="s">
        <v>1145</v>
      </c>
      <c r="H11" s="146" t="s">
        <v>1468</v>
      </c>
      <c r="I11" s="62" t="s">
        <v>1146</v>
      </c>
      <c r="J11" s="62" t="s">
        <v>1147</v>
      </c>
      <c r="K11" s="143" t="s">
        <v>1148</v>
      </c>
      <c r="L11" s="62"/>
      <c r="M11" s="65"/>
    </row>
    <row r="12" spans="1:13" s="92" customFormat="1" ht="104.25" customHeight="1">
      <c r="A12" s="63">
        <v>7</v>
      </c>
      <c r="B12" s="63">
        <v>2330039539</v>
      </c>
      <c r="C12" s="64" t="s">
        <v>180</v>
      </c>
      <c r="D12" s="64" t="s">
        <v>187</v>
      </c>
      <c r="E12" s="65"/>
      <c r="F12" s="66"/>
      <c r="G12" s="66"/>
      <c r="H12" s="66"/>
      <c r="I12" s="65"/>
      <c r="J12" s="65"/>
      <c r="K12" s="117"/>
      <c r="L12" s="65"/>
      <c r="M12" s="65"/>
    </row>
    <row r="13" spans="1:15" s="125" customFormat="1" ht="55.5" customHeight="1">
      <c r="A13" s="131">
        <v>1</v>
      </c>
      <c r="B13" s="131"/>
      <c r="C13" s="64" t="s">
        <v>189</v>
      </c>
      <c r="D13" s="64"/>
      <c r="E13" s="135">
        <v>39499</v>
      </c>
      <c r="F13" s="128">
        <v>39200</v>
      </c>
      <c r="G13" s="128">
        <v>39200</v>
      </c>
      <c r="H13" s="128">
        <f aca="true" t="shared" si="0" ref="H13:H40">G13-F13</f>
        <v>0</v>
      </c>
      <c r="I13" s="63"/>
      <c r="J13" s="132"/>
      <c r="K13" s="414">
        <v>1101060028</v>
      </c>
      <c r="L13" s="157" t="s">
        <v>188</v>
      </c>
      <c r="M13" s="118"/>
      <c r="N13" s="126"/>
      <c r="O13" s="126"/>
    </row>
    <row r="14" spans="1:15" s="125" customFormat="1" ht="55.5" customHeight="1">
      <c r="A14" s="131">
        <v>2</v>
      </c>
      <c r="B14" s="118"/>
      <c r="C14" s="119" t="s">
        <v>190</v>
      </c>
      <c r="D14" s="119"/>
      <c r="E14" s="120">
        <v>39467</v>
      </c>
      <c r="F14" s="121">
        <v>30760</v>
      </c>
      <c r="G14" s="121">
        <v>30760</v>
      </c>
      <c r="H14" s="121">
        <f t="shared" si="0"/>
        <v>0</v>
      </c>
      <c r="I14" s="122"/>
      <c r="J14" s="123"/>
      <c r="K14" s="414">
        <v>1101060027</v>
      </c>
      <c r="L14" s="124" t="s">
        <v>188</v>
      </c>
      <c r="M14" s="118"/>
      <c r="N14" s="126"/>
      <c r="O14" s="126"/>
    </row>
    <row r="15" spans="1:15" s="125" customFormat="1" ht="55.5" customHeight="1">
      <c r="A15" s="131">
        <v>3</v>
      </c>
      <c r="B15" s="118"/>
      <c r="C15" s="119" t="s">
        <v>191</v>
      </c>
      <c r="D15" s="119"/>
      <c r="E15" s="120">
        <v>40571</v>
      </c>
      <c r="F15" s="121">
        <v>6230</v>
      </c>
      <c r="G15" s="121">
        <v>6230</v>
      </c>
      <c r="H15" s="121">
        <f t="shared" si="0"/>
        <v>0</v>
      </c>
      <c r="I15" s="122"/>
      <c r="J15" s="123"/>
      <c r="K15" s="414">
        <v>1101060036</v>
      </c>
      <c r="L15" s="124" t="s">
        <v>188</v>
      </c>
      <c r="M15" s="118"/>
      <c r="N15" s="126"/>
      <c r="O15" s="126"/>
    </row>
    <row r="16" spans="1:15" s="125" customFormat="1" ht="55.5" customHeight="1">
      <c r="A16" s="131">
        <v>4</v>
      </c>
      <c r="B16" s="118"/>
      <c r="C16" s="119" t="s">
        <v>192</v>
      </c>
      <c r="D16" s="119"/>
      <c r="E16" s="120">
        <v>40571</v>
      </c>
      <c r="F16" s="121">
        <v>6230</v>
      </c>
      <c r="G16" s="121">
        <v>6230</v>
      </c>
      <c r="H16" s="121">
        <f t="shared" si="0"/>
        <v>0</v>
      </c>
      <c r="I16" s="122"/>
      <c r="J16" s="123"/>
      <c r="K16" s="414">
        <v>1101060034</v>
      </c>
      <c r="L16" s="124" t="s">
        <v>188</v>
      </c>
      <c r="M16" s="118"/>
      <c r="N16" s="126"/>
      <c r="O16" s="126"/>
    </row>
    <row r="17" spans="1:15" s="125" customFormat="1" ht="55.5" customHeight="1">
      <c r="A17" s="131">
        <v>5</v>
      </c>
      <c r="B17" s="118"/>
      <c r="C17" s="119" t="s">
        <v>192</v>
      </c>
      <c r="D17" s="119"/>
      <c r="E17" s="120">
        <v>40571</v>
      </c>
      <c r="F17" s="121">
        <v>6230</v>
      </c>
      <c r="G17" s="121">
        <v>6230</v>
      </c>
      <c r="H17" s="121">
        <f t="shared" si="0"/>
        <v>0</v>
      </c>
      <c r="I17" s="122"/>
      <c r="J17" s="123"/>
      <c r="K17" s="414">
        <v>1101060035</v>
      </c>
      <c r="L17" s="124" t="s">
        <v>188</v>
      </c>
      <c r="M17" s="118"/>
      <c r="N17" s="126"/>
      <c r="O17" s="126"/>
    </row>
    <row r="18" spans="1:15" s="125" customFormat="1" ht="58.5" customHeight="1">
      <c r="A18" s="131">
        <v>6</v>
      </c>
      <c r="B18" s="118"/>
      <c r="C18" s="64" t="s">
        <v>193</v>
      </c>
      <c r="D18" s="64"/>
      <c r="E18" s="135">
        <v>39462</v>
      </c>
      <c r="F18" s="128">
        <v>2964</v>
      </c>
      <c r="G18" s="128">
        <v>2964</v>
      </c>
      <c r="H18" s="128">
        <f t="shared" si="0"/>
        <v>0</v>
      </c>
      <c r="I18" s="415"/>
      <c r="J18" s="416"/>
      <c r="K18" s="414" t="s">
        <v>194</v>
      </c>
      <c r="L18" s="417" t="s">
        <v>195</v>
      </c>
      <c r="M18" s="102" t="s">
        <v>196</v>
      </c>
      <c r="N18" s="144"/>
      <c r="O18" s="126"/>
    </row>
    <row r="19" spans="1:15" s="134" customFormat="1" ht="55.5" customHeight="1">
      <c r="A19" s="131">
        <v>7</v>
      </c>
      <c r="B19" s="131"/>
      <c r="C19" s="64" t="s">
        <v>197</v>
      </c>
      <c r="D19" s="64"/>
      <c r="E19" s="135">
        <v>41099</v>
      </c>
      <c r="F19" s="128">
        <v>16990</v>
      </c>
      <c r="G19" s="128">
        <v>16990</v>
      </c>
      <c r="H19" s="128">
        <f t="shared" si="0"/>
        <v>0</v>
      </c>
      <c r="I19" s="131"/>
      <c r="J19" s="132"/>
      <c r="K19" s="414" t="s">
        <v>198</v>
      </c>
      <c r="L19" s="417"/>
      <c r="M19" s="65"/>
      <c r="N19" s="133"/>
      <c r="O19" s="133"/>
    </row>
    <row r="20" spans="1:15" s="134" customFormat="1" ht="55.5" customHeight="1">
      <c r="A20" s="131">
        <v>8</v>
      </c>
      <c r="B20" s="131"/>
      <c r="C20" s="64" t="s">
        <v>199</v>
      </c>
      <c r="D20" s="64"/>
      <c r="E20" s="135">
        <v>41222</v>
      </c>
      <c r="F20" s="128">
        <v>13950</v>
      </c>
      <c r="G20" s="128">
        <v>13950</v>
      </c>
      <c r="H20" s="128">
        <f t="shared" si="0"/>
        <v>0</v>
      </c>
      <c r="I20" s="131"/>
      <c r="J20" s="132"/>
      <c r="K20" s="414" t="s">
        <v>200</v>
      </c>
      <c r="L20" s="417"/>
      <c r="M20" s="65"/>
      <c r="N20" s="133"/>
      <c r="O20" s="133"/>
    </row>
    <row r="21" spans="1:15" s="134" customFormat="1" ht="55.5" customHeight="1">
      <c r="A21" s="131">
        <v>9</v>
      </c>
      <c r="B21" s="131"/>
      <c r="C21" s="64" t="s">
        <v>199</v>
      </c>
      <c r="D21" s="64"/>
      <c r="E21" s="135">
        <v>41118</v>
      </c>
      <c r="F21" s="128">
        <v>13950</v>
      </c>
      <c r="G21" s="128">
        <v>13950</v>
      </c>
      <c r="H21" s="128">
        <f t="shared" si="0"/>
        <v>0</v>
      </c>
      <c r="I21" s="131"/>
      <c r="J21" s="132"/>
      <c r="K21" s="414" t="s">
        <v>201</v>
      </c>
      <c r="L21" s="417"/>
      <c r="M21" s="65"/>
      <c r="N21" s="133"/>
      <c r="O21" s="133"/>
    </row>
    <row r="22" spans="1:15" s="134" customFormat="1" ht="55.5" customHeight="1">
      <c r="A22" s="131">
        <v>10</v>
      </c>
      <c r="B22" s="131"/>
      <c r="C22" s="64" t="s">
        <v>202</v>
      </c>
      <c r="D22" s="64"/>
      <c r="E22" s="135">
        <v>41222</v>
      </c>
      <c r="F22" s="128">
        <v>26530</v>
      </c>
      <c r="G22" s="128">
        <v>26530</v>
      </c>
      <c r="H22" s="128">
        <f t="shared" si="0"/>
        <v>0</v>
      </c>
      <c r="I22" s="131"/>
      <c r="J22" s="132"/>
      <c r="K22" s="414" t="s">
        <v>203</v>
      </c>
      <c r="L22" s="417"/>
      <c r="M22" s="65"/>
      <c r="N22" s="133"/>
      <c r="O22" s="133"/>
    </row>
    <row r="23" spans="1:15" s="134" customFormat="1" ht="55.5" customHeight="1">
      <c r="A23" s="131">
        <v>11</v>
      </c>
      <c r="B23" s="131"/>
      <c r="C23" s="64" t="s">
        <v>204</v>
      </c>
      <c r="D23" s="64"/>
      <c r="E23" s="135">
        <v>41222</v>
      </c>
      <c r="F23" s="128">
        <v>34369</v>
      </c>
      <c r="G23" s="128">
        <v>34369</v>
      </c>
      <c r="H23" s="128">
        <f t="shared" si="0"/>
        <v>0</v>
      </c>
      <c r="I23" s="131"/>
      <c r="J23" s="132"/>
      <c r="K23" s="414" t="s">
        <v>205</v>
      </c>
      <c r="L23" s="417"/>
      <c r="M23" s="65"/>
      <c r="N23" s="133"/>
      <c r="O23" s="133"/>
    </row>
    <row r="24" spans="1:15" s="134" customFormat="1" ht="55.5" customHeight="1">
      <c r="A24" s="131">
        <v>12</v>
      </c>
      <c r="B24" s="131"/>
      <c r="C24" s="64" t="s">
        <v>206</v>
      </c>
      <c r="D24" s="64"/>
      <c r="E24" s="135">
        <v>41222</v>
      </c>
      <c r="F24" s="128">
        <v>16956</v>
      </c>
      <c r="G24" s="128">
        <v>16956</v>
      </c>
      <c r="H24" s="128">
        <f t="shared" si="0"/>
        <v>0</v>
      </c>
      <c r="I24" s="131"/>
      <c r="J24" s="132"/>
      <c r="K24" s="414" t="s">
        <v>207</v>
      </c>
      <c r="L24" s="417"/>
      <c r="M24" s="65"/>
      <c r="N24" s="133"/>
      <c r="O24" s="133"/>
    </row>
    <row r="25" spans="1:15" s="134" customFormat="1" ht="55.5" customHeight="1">
      <c r="A25" s="131">
        <v>13</v>
      </c>
      <c r="B25" s="131"/>
      <c r="C25" s="64" t="s">
        <v>208</v>
      </c>
      <c r="D25" s="64"/>
      <c r="E25" s="135">
        <v>41151</v>
      </c>
      <c r="F25" s="128">
        <v>11570</v>
      </c>
      <c r="G25" s="128">
        <v>11570</v>
      </c>
      <c r="H25" s="128">
        <f t="shared" si="0"/>
        <v>0</v>
      </c>
      <c r="I25" s="131"/>
      <c r="J25" s="132"/>
      <c r="K25" s="414" t="s">
        <v>209</v>
      </c>
      <c r="L25" s="417"/>
      <c r="M25" s="65"/>
      <c r="N25" s="133"/>
      <c r="O25" s="133"/>
    </row>
    <row r="26" spans="1:15" s="134" customFormat="1" ht="55.5" customHeight="1">
      <c r="A26" s="131">
        <v>14</v>
      </c>
      <c r="B26" s="131"/>
      <c r="C26" s="64" t="s">
        <v>210</v>
      </c>
      <c r="D26" s="64"/>
      <c r="E26" s="135">
        <v>41151</v>
      </c>
      <c r="F26" s="128">
        <v>10990</v>
      </c>
      <c r="G26" s="128">
        <v>10990</v>
      </c>
      <c r="H26" s="128">
        <f t="shared" si="0"/>
        <v>0</v>
      </c>
      <c r="I26" s="131"/>
      <c r="J26" s="132"/>
      <c r="K26" s="414" t="s">
        <v>211</v>
      </c>
      <c r="L26" s="417"/>
      <c r="M26" s="65"/>
      <c r="N26" s="133"/>
      <c r="O26" s="133"/>
    </row>
    <row r="27" spans="1:15" s="125" customFormat="1" ht="46.5" customHeight="1">
      <c r="A27" s="131">
        <v>15</v>
      </c>
      <c r="B27" s="118"/>
      <c r="C27" s="64" t="s">
        <v>212</v>
      </c>
      <c r="D27" s="64"/>
      <c r="E27" s="135">
        <v>41189</v>
      </c>
      <c r="F27" s="128">
        <v>4990</v>
      </c>
      <c r="G27" s="128">
        <v>4990</v>
      </c>
      <c r="H27" s="128">
        <f t="shared" si="0"/>
        <v>0</v>
      </c>
      <c r="I27" s="129"/>
      <c r="J27" s="130"/>
      <c r="K27" s="414" t="s">
        <v>213</v>
      </c>
      <c r="L27" s="136"/>
      <c r="M27" s="101"/>
      <c r="N27" s="126"/>
      <c r="O27" s="126"/>
    </row>
    <row r="28" spans="1:13" s="44" customFormat="1" ht="42.75">
      <c r="A28" s="131">
        <v>16</v>
      </c>
      <c r="B28" s="6"/>
      <c r="C28" s="64" t="s">
        <v>154</v>
      </c>
      <c r="D28" s="64" t="s">
        <v>319</v>
      </c>
      <c r="E28" s="135">
        <v>42156</v>
      </c>
      <c r="F28" s="128">
        <v>134900</v>
      </c>
      <c r="G28" s="128">
        <v>134900</v>
      </c>
      <c r="H28" s="128">
        <f t="shared" si="0"/>
        <v>0</v>
      </c>
      <c r="I28" s="65"/>
      <c r="J28" s="65"/>
      <c r="K28" s="418" t="s">
        <v>1375</v>
      </c>
      <c r="L28" s="181" t="s">
        <v>95</v>
      </c>
      <c r="M28" s="11"/>
    </row>
    <row r="29" spans="1:13" s="44" customFormat="1" ht="42.75">
      <c r="A29" s="131">
        <v>17</v>
      </c>
      <c r="B29" s="6"/>
      <c r="C29" s="64" t="s">
        <v>154</v>
      </c>
      <c r="D29" s="64" t="s">
        <v>319</v>
      </c>
      <c r="E29" s="135">
        <v>41193</v>
      </c>
      <c r="F29" s="128">
        <v>134900</v>
      </c>
      <c r="G29" s="128">
        <v>134900</v>
      </c>
      <c r="H29" s="128">
        <f t="shared" si="0"/>
        <v>0</v>
      </c>
      <c r="I29" s="65"/>
      <c r="J29" s="65"/>
      <c r="K29" s="418" t="s">
        <v>1384</v>
      </c>
      <c r="L29" s="181" t="s">
        <v>96</v>
      </c>
      <c r="M29" s="11"/>
    </row>
    <row r="30" spans="1:13" s="44" customFormat="1" ht="42.75">
      <c r="A30" s="131">
        <v>18</v>
      </c>
      <c r="B30" s="6"/>
      <c r="C30" s="64" t="s">
        <v>155</v>
      </c>
      <c r="D30" s="64" t="s">
        <v>319</v>
      </c>
      <c r="E30" s="135">
        <v>41193</v>
      </c>
      <c r="F30" s="128">
        <v>29950</v>
      </c>
      <c r="G30" s="128">
        <v>29950</v>
      </c>
      <c r="H30" s="128">
        <f t="shared" si="0"/>
        <v>0</v>
      </c>
      <c r="I30" s="65"/>
      <c r="J30" s="65"/>
      <c r="K30" s="418" t="s">
        <v>1376</v>
      </c>
      <c r="L30" s="181" t="s">
        <v>97</v>
      </c>
      <c r="M30" s="11"/>
    </row>
    <row r="31" spans="1:13" s="44" customFormat="1" ht="42.75">
      <c r="A31" s="131">
        <v>19</v>
      </c>
      <c r="B31" s="6"/>
      <c r="C31" s="64" t="s">
        <v>156</v>
      </c>
      <c r="D31" s="64" t="s">
        <v>319</v>
      </c>
      <c r="E31" s="135">
        <v>41193</v>
      </c>
      <c r="F31" s="128">
        <v>36200</v>
      </c>
      <c r="G31" s="128">
        <v>36200</v>
      </c>
      <c r="H31" s="128">
        <f t="shared" si="0"/>
        <v>0</v>
      </c>
      <c r="I31" s="65"/>
      <c r="J31" s="65"/>
      <c r="K31" s="418" t="s">
        <v>1377</v>
      </c>
      <c r="L31" s="181" t="s">
        <v>98</v>
      </c>
      <c r="M31" s="11"/>
    </row>
    <row r="32" spans="1:13" s="44" customFormat="1" ht="42.75">
      <c r="A32" s="131">
        <v>20</v>
      </c>
      <c r="B32" s="6"/>
      <c r="C32" s="64" t="s">
        <v>159</v>
      </c>
      <c r="D32" s="64" t="s">
        <v>319</v>
      </c>
      <c r="E32" s="135">
        <v>41193</v>
      </c>
      <c r="F32" s="128">
        <v>9745</v>
      </c>
      <c r="G32" s="128">
        <v>9745</v>
      </c>
      <c r="H32" s="128">
        <f t="shared" si="0"/>
        <v>0</v>
      </c>
      <c r="I32" s="65"/>
      <c r="J32" s="65"/>
      <c r="K32" s="418" t="s">
        <v>1378</v>
      </c>
      <c r="L32" s="181" t="s">
        <v>99</v>
      </c>
      <c r="M32" s="11"/>
    </row>
    <row r="33" spans="1:13" s="44" customFormat="1" ht="42.75">
      <c r="A33" s="131">
        <v>21</v>
      </c>
      <c r="B33" s="6"/>
      <c r="C33" s="64" t="s">
        <v>159</v>
      </c>
      <c r="D33" s="64" t="s">
        <v>319</v>
      </c>
      <c r="E33" s="135">
        <v>41193</v>
      </c>
      <c r="F33" s="128">
        <v>9745</v>
      </c>
      <c r="G33" s="128">
        <v>9745</v>
      </c>
      <c r="H33" s="128">
        <f t="shared" si="0"/>
        <v>0</v>
      </c>
      <c r="I33" s="65"/>
      <c r="J33" s="65"/>
      <c r="K33" s="418" t="s">
        <v>1379</v>
      </c>
      <c r="L33" s="181" t="s">
        <v>100</v>
      </c>
      <c r="M33" s="11"/>
    </row>
    <row r="34" spans="1:13" s="44" customFormat="1" ht="42.75">
      <c r="A34" s="131">
        <v>22</v>
      </c>
      <c r="B34" s="6"/>
      <c r="C34" s="64" t="s">
        <v>159</v>
      </c>
      <c r="D34" s="64" t="s">
        <v>319</v>
      </c>
      <c r="E34" s="135">
        <v>41193</v>
      </c>
      <c r="F34" s="128">
        <v>9745</v>
      </c>
      <c r="G34" s="128">
        <v>9745</v>
      </c>
      <c r="H34" s="128">
        <f t="shared" si="0"/>
        <v>0</v>
      </c>
      <c r="I34" s="65"/>
      <c r="J34" s="65"/>
      <c r="K34" s="418" t="s">
        <v>1380</v>
      </c>
      <c r="L34" s="181" t="s">
        <v>101</v>
      </c>
      <c r="M34" s="11"/>
    </row>
    <row r="35" spans="1:13" s="44" customFormat="1" ht="42.75">
      <c r="A35" s="131">
        <v>23</v>
      </c>
      <c r="B35" s="6"/>
      <c r="C35" s="64" t="s">
        <v>159</v>
      </c>
      <c r="D35" s="64" t="s">
        <v>319</v>
      </c>
      <c r="E35" s="135">
        <v>41193</v>
      </c>
      <c r="F35" s="128">
        <v>9745</v>
      </c>
      <c r="G35" s="128">
        <v>9745</v>
      </c>
      <c r="H35" s="128">
        <f t="shared" si="0"/>
        <v>0</v>
      </c>
      <c r="I35" s="65"/>
      <c r="J35" s="65"/>
      <c r="K35" s="418" t="s">
        <v>1381</v>
      </c>
      <c r="L35" s="181" t="s">
        <v>102</v>
      </c>
      <c r="M35" s="11"/>
    </row>
    <row r="36" spans="1:13" s="44" customFormat="1" ht="42.75">
      <c r="A36" s="131">
        <v>24</v>
      </c>
      <c r="B36" s="6"/>
      <c r="C36" s="64" t="s">
        <v>159</v>
      </c>
      <c r="D36" s="64" t="s">
        <v>319</v>
      </c>
      <c r="E36" s="135">
        <v>41193</v>
      </c>
      <c r="F36" s="128">
        <v>9745</v>
      </c>
      <c r="G36" s="128">
        <v>9745</v>
      </c>
      <c r="H36" s="128">
        <f t="shared" si="0"/>
        <v>0</v>
      </c>
      <c r="I36" s="65"/>
      <c r="J36" s="65"/>
      <c r="K36" s="418" t="s">
        <v>1382</v>
      </c>
      <c r="L36" s="181" t="s">
        <v>103</v>
      </c>
      <c r="M36" s="11"/>
    </row>
    <row r="37" spans="1:13" s="44" customFormat="1" ht="42.75">
      <c r="A37" s="131">
        <v>25</v>
      </c>
      <c r="B37" s="6"/>
      <c r="C37" s="64" t="s">
        <v>159</v>
      </c>
      <c r="D37" s="64" t="s">
        <v>319</v>
      </c>
      <c r="E37" s="135">
        <v>41193</v>
      </c>
      <c r="F37" s="128">
        <v>9745</v>
      </c>
      <c r="G37" s="128">
        <v>9745</v>
      </c>
      <c r="H37" s="128">
        <f t="shared" si="0"/>
        <v>0</v>
      </c>
      <c r="I37" s="65"/>
      <c r="J37" s="65"/>
      <c r="K37" s="418" t="s">
        <v>1383</v>
      </c>
      <c r="L37" s="181" t="s">
        <v>104</v>
      </c>
      <c r="M37" s="11"/>
    </row>
    <row r="38" spans="1:13" s="44" customFormat="1" ht="15">
      <c r="A38" s="131">
        <v>26</v>
      </c>
      <c r="B38" s="6"/>
      <c r="C38" s="64" t="s">
        <v>120</v>
      </c>
      <c r="D38" s="64"/>
      <c r="E38" s="135">
        <v>42348</v>
      </c>
      <c r="F38" s="128">
        <v>8990</v>
      </c>
      <c r="G38" s="128">
        <v>8990</v>
      </c>
      <c r="H38" s="128">
        <f t="shared" si="0"/>
        <v>0</v>
      </c>
      <c r="I38" s="65"/>
      <c r="J38" s="117"/>
      <c r="K38" s="414" t="s">
        <v>1282</v>
      </c>
      <c r="L38" s="181"/>
      <c r="M38" s="11"/>
    </row>
    <row r="39" spans="1:13" s="44" customFormat="1" ht="42.75">
      <c r="A39" s="131">
        <v>27</v>
      </c>
      <c r="B39" s="6"/>
      <c r="C39" s="64" t="s">
        <v>1283</v>
      </c>
      <c r="D39" s="64" t="s">
        <v>319</v>
      </c>
      <c r="E39" s="135">
        <v>42250</v>
      </c>
      <c r="F39" s="128">
        <v>3319</v>
      </c>
      <c r="G39" s="128">
        <v>3319</v>
      </c>
      <c r="H39" s="128">
        <f t="shared" si="0"/>
        <v>0</v>
      </c>
      <c r="I39" s="65"/>
      <c r="J39" s="117"/>
      <c r="K39" s="414" t="s">
        <v>1284</v>
      </c>
      <c r="L39" s="181"/>
      <c r="M39" s="11"/>
    </row>
    <row r="40" spans="1:13" s="44" customFormat="1" ht="42.75">
      <c r="A40" s="131">
        <v>28</v>
      </c>
      <c r="B40" s="6"/>
      <c r="C40" s="64" t="s">
        <v>1285</v>
      </c>
      <c r="D40" s="64" t="s">
        <v>319</v>
      </c>
      <c r="E40" s="135">
        <v>42250</v>
      </c>
      <c r="F40" s="128">
        <v>4887</v>
      </c>
      <c r="G40" s="128">
        <v>4887</v>
      </c>
      <c r="H40" s="128">
        <f t="shared" si="0"/>
        <v>0</v>
      </c>
      <c r="I40" s="65"/>
      <c r="J40" s="117"/>
      <c r="K40" s="414" t="s">
        <v>1284</v>
      </c>
      <c r="L40" s="181"/>
      <c r="M40" s="11"/>
    </row>
    <row r="41" spans="1:13" s="92" customFormat="1" ht="15">
      <c r="A41" s="65"/>
      <c r="B41" s="65"/>
      <c r="C41" s="64" t="s">
        <v>1164</v>
      </c>
      <c r="D41" s="65"/>
      <c r="E41" s="65"/>
      <c r="F41" s="137">
        <f>SUM(F13:F40)</f>
        <v>653525</v>
      </c>
      <c r="G41" s="137">
        <f>SUM(G13:G40)</f>
        <v>653525</v>
      </c>
      <c r="H41" s="137">
        <f>SUM(H13:H40)</f>
        <v>0</v>
      </c>
      <c r="I41" s="65"/>
      <c r="J41" s="117"/>
      <c r="K41" s="117"/>
      <c r="L41" s="65"/>
      <c r="M41" s="65"/>
    </row>
    <row r="42" spans="6:13" s="92" customFormat="1" ht="15">
      <c r="F42" s="91"/>
      <c r="G42" s="91"/>
      <c r="H42" s="91"/>
      <c r="K42" s="138"/>
      <c r="L42" s="138"/>
      <c r="M42" s="138"/>
    </row>
    <row r="43" spans="6:8" s="92" customFormat="1" ht="15">
      <c r="F43" s="91"/>
      <c r="G43" s="91"/>
      <c r="H43" s="91"/>
    </row>
    <row r="44" spans="6:18" s="92" customFormat="1" ht="15">
      <c r="F44" s="91"/>
      <c r="G44" s="91"/>
      <c r="H44" s="91"/>
      <c r="Q44" s="145" t="s">
        <v>1165</v>
      </c>
      <c r="R44" s="131" t="s">
        <v>1166</v>
      </c>
    </row>
    <row r="45" spans="3:18" s="92" customFormat="1" ht="18.75">
      <c r="C45" s="59"/>
      <c r="D45" s="59"/>
      <c r="F45" s="91"/>
      <c r="G45" s="91"/>
      <c r="Q45" s="139">
        <f>2964.02</f>
        <v>2964.02</v>
      </c>
      <c r="R45" s="139">
        <f>2964.02</f>
        <v>2964.02</v>
      </c>
    </row>
    <row r="46" spans="3:18" s="92" customFormat="1" ht="18.75">
      <c r="C46" s="59"/>
      <c r="D46" s="59"/>
      <c r="J46" s="76"/>
      <c r="Q46" s="388" t="s">
        <v>114</v>
      </c>
      <c r="R46" s="388"/>
    </row>
    <row r="47" spans="17:18" s="92" customFormat="1" ht="15">
      <c r="Q47" s="139" t="e">
        <f>#REF!+'[3]2013_3кв'!G111+G18</f>
        <v>#REF!</v>
      </c>
      <c r="R47" s="139" t="e">
        <f>#REF!+'[3]2013_3кв'!H111+H18</f>
        <v>#REF!</v>
      </c>
    </row>
    <row r="48" spans="17:19" ht="15">
      <c r="Q48" s="92"/>
      <c r="R48" s="92"/>
      <c r="S48" s="92"/>
    </row>
    <row r="49" spans="3:18" ht="15">
      <c r="C49" s="142"/>
      <c r="R49" s="92" t="s">
        <v>214</v>
      </c>
    </row>
    <row r="54" spans="1:2" s="125" customFormat="1" ht="55.5" customHeight="1">
      <c r="A54" s="126"/>
      <c r="B54" s="126"/>
    </row>
    <row r="55" spans="1:2" s="125" customFormat="1" ht="55.5" customHeight="1">
      <c r="A55" s="126"/>
      <c r="B55" s="126"/>
    </row>
    <row r="56" spans="1:2" s="125" customFormat="1" ht="55.5" customHeight="1">
      <c r="A56" s="126"/>
      <c r="B56" s="126"/>
    </row>
    <row r="57" spans="1:2" s="125" customFormat="1" ht="55.5" customHeight="1">
      <c r="A57" s="126"/>
      <c r="B57" s="126"/>
    </row>
    <row r="58" spans="1:2" s="125" customFormat="1" ht="55.5" customHeight="1">
      <c r="A58" s="126"/>
      <c r="B58" s="126"/>
    </row>
    <row r="59" spans="1:2" s="125" customFormat="1" ht="143.25" customHeight="1">
      <c r="A59" s="127"/>
      <c r="B59" s="126"/>
    </row>
  </sheetData>
  <sheetProtection/>
  <autoFilter ref="A11:K19"/>
  <mergeCells count="3">
    <mergeCell ref="Q46:R46"/>
    <mergeCell ref="A9:K9"/>
    <mergeCell ref="A10:K10"/>
  </mergeCells>
  <printOptions/>
  <pageMargins left="0" right="0" top="1.1811023622047245" bottom="0" header="0" footer="0"/>
  <pageSetup fitToHeight="0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31"/>
  <sheetViews>
    <sheetView view="pageBreakPreview" zoomScale="75" zoomScaleNormal="80" zoomScaleSheetLayoutView="75" zoomScalePageLayoutView="0" workbookViewId="0" topLeftCell="A1">
      <pane ySplit="11" topLeftCell="A201" activePane="bottomLeft" state="frozen"/>
      <selection pane="topLeft" activeCell="K13" sqref="K13"/>
      <selection pane="bottomLeft" activeCell="B204" sqref="B204:K212"/>
    </sheetView>
  </sheetViews>
  <sheetFormatPr defaultColWidth="9.140625" defaultRowHeight="12.75"/>
  <cols>
    <col min="1" max="1" width="4.57421875" style="306" bestFit="1" customWidth="1"/>
    <col min="2" max="2" width="7.57421875" style="306" customWidth="1"/>
    <col min="3" max="3" width="29.7109375" style="306" customWidth="1"/>
    <col min="4" max="4" width="22.7109375" style="306" customWidth="1"/>
    <col min="5" max="5" width="11.57421875" style="306" bestFit="1" customWidth="1"/>
    <col min="6" max="6" width="13.8515625" style="306" customWidth="1"/>
    <col min="7" max="7" width="13.28125" style="306" customWidth="1"/>
    <col min="8" max="8" width="12.421875" style="306" customWidth="1"/>
    <col min="9" max="10" width="8.8515625" style="306" customWidth="1"/>
    <col min="11" max="11" width="19.57421875" style="306" customWidth="1"/>
    <col min="12" max="12" width="9.140625" style="306" customWidth="1"/>
    <col min="13" max="13" width="9.8515625" style="306" bestFit="1" customWidth="1"/>
    <col min="14" max="14" width="11.28125" style="306" customWidth="1"/>
    <col min="15" max="15" width="10.8515625" style="306" customWidth="1"/>
    <col min="16" max="16" width="9.140625" style="306" customWidth="1"/>
    <col min="17" max="17" width="15.7109375" style="306" customWidth="1"/>
    <col min="18" max="18" width="16.00390625" style="306" customWidth="1"/>
    <col min="19" max="16384" width="9.140625" style="306" customWidth="1"/>
  </cols>
  <sheetData>
    <row r="1" spans="1:22" s="214" customFormat="1" ht="10.5" customHeight="1">
      <c r="A1" s="213"/>
      <c r="G1" s="213"/>
      <c r="H1" s="213"/>
      <c r="T1" s="215"/>
      <c r="U1" s="215"/>
      <c r="V1" s="215"/>
    </row>
    <row r="2" spans="1:22" s="214" customFormat="1" ht="21" customHeight="1">
      <c r="A2" s="213"/>
      <c r="G2" s="216"/>
      <c r="H2" s="217" t="s">
        <v>803</v>
      </c>
      <c r="I2" s="217"/>
      <c r="J2" s="217"/>
      <c r="T2" s="215"/>
      <c r="U2" s="215"/>
      <c r="V2" s="215"/>
    </row>
    <row r="3" spans="1:22" s="214" customFormat="1" ht="17.25" customHeight="1">
      <c r="A3" s="213"/>
      <c r="G3" s="216"/>
      <c r="H3" s="217" t="s">
        <v>804</v>
      </c>
      <c r="I3" s="217"/>
      <c r="J3" s="217"/>
      <c r="T3" s="215"/>
      <c r="U3" s="215"/>
      <c r="V3" s="215"/>
    </row>
    <row r="4" spans="1:22" s="214" customFormat="1" ht="12.75" customHeight="1">
      <c r="A4" s="213"/>
      <c r="G4" s="216"/>
      <c r="H4" s="217" t="s">
        <v>1168</v>
      </c>
      <c r="I4" s="217"/>
      <c r="J4" s="217"/>
      <c r="T4" s="215"/>
      <c r="U4" s="215"/>
      <c r="V4" s="215"/>
    </row>
    <row r="5" spans="1:22" s="214" customFormat="1" ht="9" customHeight="1">
      <c r="A5" s="213"/>
      <c r="G5" s="216"/>
      <c r="H5" s="217"/>
      <c r="I5" s="217"/>
      <c r="J5" s="217"/>
      <c r="T5" s="215"/>
      <c r="U5" s="215"/>
      <c r="V5" s="215"/>
    </row>
    <row r="6" spans="1:22" s="214" customFormat="1" ht="20.25">
      <c r="A6" s="213"/>
      <c r="G6" s="216"/>
      <c r="H6" s="217" t="s">
        <v>812</v>
      </c>
      <c r="I6" s="217"/>
      <c r="J6" s="217"/>
      <c r="T6" s="215"/>
      <c r="U6" s="215"/>
      <c r="V6" s="215"/>
    </row>
    <row r="7" spans="1:22" s="214" customFormat="1" ht="0.75" customHeight="1">
      <c r="A7" s="213"/>
      <c r="G7" s="213"/>
      <c r="T7" s="215"/>
      <c r="U7" s="215"/>
      <c r="V7" s="215"/>
    </row>
    <row r="8" spans="1:22" s="214" customFormat="1" ht="8.25" customHeight="1">
      <c r="A8" s="213"/>
      <c r="G8" s="213"/>
      <c r="H8" s="213"/>
      <c r="T8" s="215"/>
      <c r="U8" s="215"/>
      <c r="V8" s="215"/>
    </row>
    <row r="9" spans="1:22" s="219" customFormat="1" ht="12" customHeight="1">
      <c r="A9" s="374" t="s">
        <v>805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163"/>
      <c r="M9" s="163"/>
      <c r="T9" s="220"/>
      <c r="U9" s="220"/>
      <c r="V9" s="220"/>
    </row>
    <row r="10" spans="1:22" s="222" customFormat="1" ht="18" customHeight="1">
      <c r="A10" s="375" t="s">
        <v>810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165"/>
      <c r="M10" s="165"/>
      <c r="N10" s="221"/>
      <c r="O10" s="221"/>
      <c r="T10" s="223"/>
      <c r="U10" s="223"/>
      <c r="V10" s="223"/>
    </row>
    <row r="11" spans="1:13" ht="70.5" customHeight="1">
      <c r="A11" s="24" t="s">
        <v>1139</v>
      </c>
      <c r="B11" s="24" t="s">
        <v>1140</v>
      </c>
      <c r="C11" s="24" t="s">
        <v>1141</v>
      </c>
      <c r="D11" s="24" t="s">
        <v>1142</v>
      </c>
      <c r="E11" s="24" t="s">
        <v>1143</v>
      </c>
      <c r="F11" s="24" t="s">
        <v>1144</v>
      </c>
      <c r="G11" s="24" t="s">
        <v>1145</v>
      </c>
      <c r="H11" s="146" t="s">
        <v>1468</v>
      </c>
      <c r="I11" s="24" t="s">
        <v>1146</v>
      </c>
      <c r="J11" s="24" t="s">
        <v>1147</v>
      </c>
      <c r="K11" s="24" t="s">
        <v>1148</v>
      </c>
      <c r="L11" s="155"/>
      <c r="M11" s="155"/>
    </row>
    <row r="12" spans="1:13" ht="18">
      <c r="A12" s="419" t="s">
        <v>1170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155"/>
      <c r="M12" s="155"/>
    </row>
    <row r="13" spans="1:13" ht="126" customHeight="1">
      <c r="A13" s="420"/>
      <c r="B13" s="420"/>
      <c r="C13" s="421" t="s">
        <v>215</v>
      </c>
      <c r="D13" s="421" t="s">
        <v>1310</v>
      </c>
      <c r="E13" s="422"/>
      <c r="F13" s="422"/>
      <c r="G13" s="422"/>
      <c r="H13" s="422"/>
      <c r="I13" s="422"/>
      <c r="J13" s="422"/>
      <c r="K13" s="422"/>
      <c r="L13" s="155"/>
      <c r="M13" s="155"/>
    </row>
    <row r="14" spans="1:13" s="307" customFormat="1" ht="96.75" customHeight="1">
      <c r="A14" s="423">
        <v>1</v>
      </c>
      <c r="B14" s="420"/>
      <c r="C14" s="421" t="s">
        <v>216</v>
      </c>
      <c r="D14" s="421" t="s">
        <v>1181</v>
      </c>
      <c r="E14" s="424">
        <v>39683</v>
      </c>
      <c r="F14" s="425">
        <v>5820</v>
      </c>
      <c r="G14" s="425">
        <v>5820</v>
      </c>
      <c r="H14" s="425">
        <f>G14-F14</f>
        <v>0</v>
      </c>
      <c r="I14" s="426"/>
      <c r="J14" s="426"/>
      <c r="K14" s="427" t="s">
        <v>217</v>
      </c>
      <c r="L14" s="50"/>
      <c r="M14" s="50"/>
    </row>
    <row r="15" spans="1:13" s="307" customFormat="1" ht="81" customHeight="1">
      <c r="A15" s="423">
        <v>2</v>
      </c>
      <c r="B15" s="426"/>
      <c r="C15" s="421" t="s">
        <v>218</v>
      </c>
      <c r="D15" s="421" t="s">
        <v>219</v>
      </c>
      <c r="E15" s="424">
        <v>39309</v>
      </c>
      <c r="F15" s="425">
        <v>12040</v>
      </c>
      <c r="G15" s="425">
        <v>12040</v>
      </c>
      <c r="H15" s="425">
        <f aca="true" t="shared" si="0" ref="H15:H78">G15-F15</f>
        <v>0</v>
      </c>
      <c r="I15" s="426"/>
      <c r="J15" s="426"/>
      <c r="K15" s="427" t="s">
        <v>220</v>
      </c>
      <c r="L15" s="50"/>
      <c r="M15" s="50"/>
    </row>
    <row r="16" spans="1:13" s="307" customFormat="1" ht="54" customHeight="1">
      <c r="A16" s="423">
        <v>3</v>
      </c>
      <c r="B16" s="426"/>
      <c r="C16" s="421" t="s">
        <v>222</v>
      </c>
      <c r="D16" s="421" t="s">
        <v>1181</v>
      </c>
      <c r="E16" s="424">
        <v>39683</v>
      </c>
      <c r="F16" s="425">
        <v>25230</v>
      </c>
      <c r="G16" s="425">
        <v>25230</v>
      </c>
      <c r="H16" s="425">
        <f t="shared" si="0"/>
        <v>0</v>
      </c>
      <c r="I16" s="426"/>
      <c r="J16" s="426"/>
      <c r="K16" s="427" t="s">
        <v>223</v>
      </c>
      <c r="L16" s="50"/>
      <c r="M16" s="50"/>
    </row>
    <row r="17" spans="1:13" s="307" customFormat="1" ht="63.75">
      <c r="A17" s="423">
        <v>4</v>
      </c>
      <c r="B17" s="426"/>
      <c r="C17" s="421" t="s">
        <v>224</v>
      </c>
      <c r="D17" s="421" t="s">
        <v>221</v>
      </c>
      <c r="E17" s="424">
        <v>39421</v>
      </c>
      <c r="F17" s="425">
        <v>11875.95</v>
      </c>
      <c r="G17" s="425">
        <v>11875.95</v>
      </c>
      <c r="H17" s="425">
        <f t="shared" si="0"/>
        <v>0</v>
      </c>
      <c r="I17" s="426"/>
      <c r="J17" s="426"/>
      <c r="K17" s="427" t="s">
        <v>225</v>
      </c>
      <c r="L17" s="50"/>
      <c r="M17" s="50"/>
    </row>
    <row r="18" spans="1:13" s="307" customFormat="1" ht="63.75">
      <c r="A18" s="423">
        <v>5</v>
      </c>
      <c r="B18" s="426"/>
      <c r="C18" s="421" t="s">
        <v>226</v>
      </c>
      <c r="D18" s="421" t="s">
        <v>221</v>
      </c>
      <c r="E18" s="424">
        <v>39421</v>
      </c>
      <c r="F18" s="425">
        <v>11875.95</v>
      </c>
      <c r="G18" s="425">
        <v>11875.95</v>
      </c>
      <c r="H18" s="425">
        <f t="shared" si="0"/>
        <v>0</v>
      </c>
      <c r="I18" s="426"/>
      <c r="J18" s="426"/>
      <c r="K18" s="427" t="s">
        <v>227</v>
      </c>
      <c r="L18" s="50"/>
      <c r="M18" s="50"/>
    </row>
    <row r="19" spans="1:13" s="307" customFormat="1" ht="63.75">
      <c r="A19" s="423">
        <v>6</v>
      </c>
      <c r="B19" s="426"/>
      <c r="C19" s="421" t="s">
        <v>228</v>
      </c>
      <c r="D19" s="421" t="s">
        <v>221</v>
      </c>
      <c r="E19" s="420">
        <v>2007</v>
      </c>
      <c r="F19" s="425">
        <v>10510</v>
      </c>
      <c r="G19" s="425">
        <v>10510</v>
      </c>
      <c r="H19" s="425">
        <f t="shared" si="0"/>
        <v>0</v>
      </c>
      <c r="I19" s="426"/>
      <c r="J19" s="426"/>
      <c r="K19" s="427" t="s">
        <v>229</v>
      </c>
      <c r="L19" s="50"/>
      <c r="M19" s="50"/>
    </row>
    <row r="20" spans="1:13" s="307" customFormat="1" ht="56.25" customHeight="1">
      <c r="A20" s="423">
        <v>7</v>
      </c>
      <c r="B20" s="426"/>
      <c r="C20" s="421" t="s">
        <v>230</v>
      </c>
      <c r="D20" s="428" t="s">
        <v>417</v>
      </c>
      <c r="E20" s="424">
        <v>38981</v>
      </c>
      <c r="F20" s="425">
        <v>894.26</v>
      </c>
      <c r="G20" s="425">
        <v>894.26</v>
      </c>
      <c r="H20" s="425">
        <f t="shared" si="0"/>
        <v>0</v>
      </c>
      <c r="I20" s="426"/>
      <c r="J20" s="426"/>
      <c r="K20" s="427" t="s">
        <v>231</v>
      </c>
      <c r="L20" s="50"/>
      <c r="M20" s="50"/>
    </row>
    <row r="21" spans="1:13" s="307" customFormat="1" ht="63.75">
      <c r="A21" s="423">
        <v>8</v>
      </c>
      <c r="B21" s="426"/>
      <c r="C21" s="421" t="s">
        <v>232</v>
      </c>
      <c r="D21" s="421" t="s">
        <v>221</v>
      </c>
      <c r="E21" s="424">
        <v>40428</v>
      </c>
      <c r="F21" s="425">
        <v>5760</v>
      </c>
      <c r="G21" s="425">
        <v>5760</v>
      </c>
      <c r="H21" s="425">
        <f t="shared" si="0"/>
        <v>0</v>
      </c>
      <c r="I21" s="426"/>
      <c r="J21" s="426"/>
      <c r="K21" s="427" t="s">
        <v>233</v>
      </c>
      <c r="L21" s="50"/>
      <c r="M21" s="50"/>
    </row>
    <row r="22" spans="1:13" s="307" customFormat="1" ht="63.75">
      <c r="A22" s="423">
        <v>9</v>
      </c>
      <c r="B22" s="426"/>
      <c r="C22" s="421" t="s">
        <v>234</v>
      </c>
      <c r="D22" s="421" t="s">
        <v>221</v>
      </c>
      <c r="E22" s="424">
        <v>40318</v>
      </c>
      <c r="F22" s="425">
        <f>G22</f>
        <v>12020</v>
      </c>
      <c r="G22" s="425">
        <v>12020</v>
      </c>
      <c r="H22" s="425">
        <f t="shared" si="0"/>
        <v>0</v>
      </c>
      <c r="I22" s="426"/>
      <c r="J22" s="426"/>
      <c r="K22" s="427" t="s">
        <v>235</v>
      </c>
      <c r="L22" s="50"/>
      <c r="M22" s="50"/>
    </row>
    <row r="23" spans="1:13" s="307" customFormat="1" ht="54.75" customHeight="1">
      <c r="A23" s="423">
        <v>10</v>
      </c>
      <c r="B23" s="426"/>
      <c r="C23" s="421" t="s">
        <v>236</v>
      </c>
      <c r="D23" s="421" t="s">
        <v>1181</v>
      </c>
      <c r="E23" s="424">
        <v>38981</v>
      </c>
      <c r="F23" s="425">
        <v>6300.54</v>
      </c>
      <c r="G23" s="425">
        <v>6300.54</v>
      </c>
      <c r="H23" s="425">
        <f t="shared" si="0"/>
        <v>0</v>
      </c>
      <c r="I23" s="426"/>
      <c r="J23" s="426"/>
      <c r="K23" s="427" t="s">
        <v>237</v>
      </c>
      <c r="L23" s="50"/>
      <c r="M23" s="50"/>
    </row>
    <row r="24" spans="1:13" s="307" customFormat="1" ht="63.75">
      <c r="A24" s="423">
        <v>11</v>
      </c>
      <c r="B24" s="426"/>
      <c r="C24" s="421" t="s">
        <v>238</v>
      </c>
      <c r="D24" s="421" t="s">
        <v>221</v>
      </c>
      <c r="E24" s="424">
        <v>39778</v>
      </c>
      <c r="F24" s="425">
        <v>4820</v>
      </c>
      <c r="G24" s="425">
        <v>4820</v>
      </c>
      <c r="H24" s="425">
        <f t="shared" si="0"/>
        <v>0</v>
      </c>
      <c r="I24" s="426"/>
      <c r="J24" s="426"/>
      <c r="K24" s="427" t="s">
        <v>239</v>
      </c>
      <c r="L24" s="50"/>
      <c r="M24" s="50"/>
    </row>
    <row r="25" spans="1:13" s="307" customFormat="1" ht="63.75">
      <c r="A25" s="423">
        <v>12</v>
      </c>
      <c r="B25" s="426"/>
      <c r="C25" s="421" t="s">
        <v>240</v>
      </c>
      <c r="D25" s="421" t="s">
        <v>221</v>
      </c>
      <c r="E25" s="424">
        <v>39778</v>
      </c>
      <c r="F25" s="425">
        <v>7300</v>
      </c>
      <c r="G25" s="425">
        <v>7300</v>
      </c>
      <c r="H25" s="425">
        <f t="shared" si="0"/>
        <v>0</v>
      </c>
      <c r="I25" s="426"/>
      <c r="J25" s="426"/>
      <c r="K25" s="427" t="s">
        <v>241</v>
      </c>
      <c r="L25" s="50"/>
      <c r="M25" s="50"/>
    </row>
    <row r="26" spans="1:13" s="307" customFormat="1" ht="63.75">
      <c r="A26" s="423">
        <v>13</v>
      </c>
      <c r="B26" s="426"/>
      <c r="C26" s="421" t="s">
        <v>242</v>
      </c>
      <c r="D26" s="421" t="s">
        <v>221</v>
      </c>
      <c r="E26" s="424">
        <v>39778</v>
      </c>
      <c r="F26" s="425">
        <v>8900</v>
      </c>
      <c r="G26" s="425">
        <v>8900</v>
      </c>
      <c r="H26" s="425">
        <f t="shared" si="0"/>
        <v>0</v>
      </c>
      <c r="I26" s="426"/>
      <c r="J26" s="426"/>
      <c r="K26" s="427" t="s">
        <v>243</v>
      </c>
      <c r="L26" s="50"/>
      <c r="M26" s="50"/>
    </row>
    <row r="27" spans="1:13" s="307" customFormat="1" ht="63.75">
      <c r="A27" s="423">
        <v>14</v>
      </c>
      <c r="B27" s="426"/>
      <c r="C27" s="421" t="s">
        <v>252</v>
      </c>
      <c r="D27" s="421" t="s">
        <v>221</v>
      </c>
      <c r="E27" s="424">
        <v>40539</v>
      </c>
      <c r="F27" s="425">
        <v>8740.6</v>
      </c>
      <c r="G27" s="425">
        <v>8740.6</v>
      </c>
      <c r="H27" s="425">
        <f t="shared" si="0"/>
        <v>0</v>
      </c>
      <c r="I27" s="426"/>
      <c r="J27" s="426"/>
      <c r="K27" s="427" t="s">
        <v>253</v>
      </c>
      <c r="L27" s="50"/>
      <c r="M27" s="50"/>
    </row>
    <row r="28" spans="1:13" s="307" customFormat="1" ht="63.75">
      <c r="A28" s="423">
        <v>15</v>
      </c>
      <c r="B28" s="426"/>
      <c r="C28" s="421" t="s">
        <v>254</v>
      </c>
      <c r="D28" s="421" t="s">
        <v>221</v>
      </c>
      <c r="E28" s="420">
        <v>2005</v>
      </c>
      <c r="F28" s="425">
        <v>16708.69</v>
      </c>
      <c r="G28" s="425">
        <v>16708.69</v>
      </c>
      <c r="H28" s="425">
        <f t="shared" si="0"/>
        <v>0</v>
      </c>
      <c r="I28" s="426"/>
      <c r="J28" s="426"/>
      <c r="K28" s="427" t="s">
        <v>255</v>
      </c>
      <c r="L28" s="50"/>
      <c r="M28" s="50"/>
    </row>
    <row r="29" spans="1:13" s="307" customFormat="1" ht="63.75">
      <c r="A29" s="423">
        <v>16</v>
      </c>
      <c r="B29" s="426"/>
      <c r="C29" s="421" t="s">
        <v>254</v>
      </c>
      <c r="D29" s="421" t="s">
        <v>221</v>
      </c>
      <c r="E29" s="420">
        <v>2005</v>
      </c>
      <c r="F29" s="425">
        <v>16708.69</v>
      </c>
      <c r="G29" s="425">
        <v>16708.69</v>
      </c>
      <c r="H29" s="425">
        <f t="shared" si="0"/>
        <v>0</v>
      </c>
      <c r="I29" s="426"/>
      <c r="J29" s="426"/>
      <c r="K29" s="427" t="s">
        <v>256</v>
      </c>
      <c r="L29" s="50"/>
      <c r="M29" s="50"/>
    </row>
    <row r="30" spans="1:13" s="307" customFormat="1" ht="76.5" customHeight="1">
      <c r="A30" s="423">
        <v>17</v>
      </c>
      <c r="B30" s="426"/>
      <c r="C30" s="421" t="s">
        <v>257</v>
      </c>
      <c r="D30" s="421" t="s">
        <v>1181</v>
      </c>
      <c r="E30" s="420">
        <v>2006</v>
      </c>
      <c r="F30" s="425">
        <v>3025.74</v>
      </c>
      <c r="G30" s="425">
        <v>3025.74</v>
      </c>
      <c r="H30" s="425">
        <f t="shared" si="0"/>
        <v>0</v>
      </c>
      <c r="I30" s="426"/>
      <c r="J30" s="426"/>
      <c r="K30" s="427" t="s">
        <v>258</v>
      </c>
      <c r="L30" s="50"/>
      <c r="M30" s="50"/>
    </row>
    <row r="31" spans="1:13" s="307" customFormat="1" ht="63.75">
      <c r="A31" s="423">
        <v>18</v>
      </c>
      <c r="B31" s="426"/>
      <c r="C31" s="421" t="s">
        <v>259</v>
      </c>
      <c r="D31" s="421" t="s">
        <v>221</v>
      </c>
      <c r="E31" s="424">
        <v>40295</v>
      </c>
      <c r="F31" s="425">
        <f>G31</f>
        <v>4668</v>
      </c>
      <c r="G31" s="425">
        <v>4668</v>
      </c>
      <c r="H31" s="425">
        <f t="shared" si="0"/>
        <v>0</v>
      </c>
      <c r="I31" s="426"/>
      <c r="J31" s="426"/>
      <c r="K31" s="427" t="s">
        <v>260</v>
      </c>
      <c r="L31" s="50"/>
      <c r="M31" s="50"/>
    </row>
    <row r="32" spans="1:13" s="307" customFormat="1" ht="63.75">
      <c r="A32" s="423">
        <v>19</v>
      </c>
      <c r="B32" s="426"/>
      <c r="C32" s="421" t="s">
        <v>259</v>
      </c>
      <c r="D32" s="421" t="s">
        <v>221</v>
      </c>
      <c r="E32" s="424">
        <v>40295</v>
      </c>
      <c r="F32" s="425">
        <f>G32</f>
        <v>4668</v>
      </c>
      <c r="G32" s="425">
        <v>4668</v>
      </c>
      <c r="H32" s="425">
        <f t="shared" si="0"/>
        <v>0</v>
      </c>
      <c r="I32" s="426"/>
      <c r="J32" s="426"/>
      <c r="K32" s="427" t="s">
        <v>261</v>
      </c>
      <c r="L32" s="50"/>
      <c r="M32" s="50"/>
    </row>
    <row r="33" spans="1:13" s="307" customFormat="1" ht="63.75">
      <c r="A33" s="423">
        <v>20</v>
      </c>
      <c r="B33" s="426"/>
      <c r="C33" s="421" t="s">
        <v>259</v>
      </c>
      <c r="D33" s="421" t="s">
        <v>221</v>
      </c>
      <c r="E33" s="424">
        <v>40295</v>
      </c>
      <c r="F33" s="425">
        <f>G33</f>
        <v>4668</v>
      </c>
      <c r="G33" s="425">
        <v>4668</v>
      </c>
      <c r="H33" s="425">
        <f t="shared" si="0"/>
        <v>0</v>
      </c>
      <c r="I33" s="426"/>
      <c r="J33" s="426"/>
      <c r="K33" s="427" t="s">
        <v>262</v>
      </c>
      <c r="L33" s="50"/>
      <c r="M33" s="50"/>
    </row>
    <row r="34" spans="1:13" s="307" customFormat="1" ht="63.75">
      <c r="A34" s="423">
        <v>21</v>
      </c>
      <c r="B34" s="426"/>
      <c r="C34" s="421" t="s">
        <v>263</v>
      </c>
      <c r="D34" s="421" t="s">
        <v>221</v>
      </c>
      <c r="E34" s="420">
        <v>2007</v>
      </c>
      <c r="F34" s="425">
        <v>2436</v>
      </c>
      <c r="G34" s="425">
        <v>2436</v>
      </c>
      <c r="H34" s="425">
        <f t="shared" si="0"/>
        <v>0</v>
      </c>
      <c r="I34" s="426"/>
      <c r="J34" s="426"/>
      <c r="K34" s="427" t="s">
        <v>264</v>
      </c>
      <c r="L34" s="50"/>
      <c r="M34" s="50"/>
    </row>
    <row r="35" spans="1:13" s="307" customFormat="1" ht="63.75">
      <c r="A35" s="423">
        <v>22</v>
      </c>
      <c r="B35" s="426"/>
      <c r="C35" s="421" t="s">
        <v>265</v>
      </c>
      <c r="D35" s="421" t="s">
        <v>221</v>
      </c>
      <c r="E35" s="420">
        <v>2007</v>
      </c>
      <c r="F35" s="425">
        <v>4142.94</v>
      </c>
      <c r="G35" s="425">
        <v>4142.94</v>
      </c>
      <c r="H35" s="425">
        <f t="shared" si="0"/>
        <v>0</v>
      </c>
      <c r="I35" s="426"/>
      <c r="J35" s="426"/>
      <c r="K35" s="427" t="s">
        <v>266</v>
      </c>
      <c r="L35" s="50"/>
      <c r="M35" s="50"/>
    </row>
    <row r="36" spans="1:13" s="307" customFormat="1" ht="63.75">
      <c r="A36" s="423">
        <v>23</v>
      </c>
      <c r="B36" s="426"/>
      <c r="C36" s="421" t="s">
        <v>267</v>
      </c>
      <c r="D36" s="421" t="s">
        <v>221</v>
      </c>
      <c r="E36" s="424">
        <v>40499</v>
      </c>
      <c r="F36" s="425">
        <v>50405.04</v>
      </c>
      <c r="G36" s="425">
        <v>58000</v>
      </c>
      <c r="H36" s="425">
        <f t="shared" si="0"/>
        <v>7594.959999999999</v>
      </c>
      <c r="I36" s="426"/>
      <c r="J36" s="426"/>
      <c r="K36" s="427" t="s">
        <v>268</v>
      </c>
      <c r="L36" s="50"/>
      <c r="M36" s="50"/>
    </row>
    <row r="37" spans="1:13" s="307" customFormat="1" ht="52.5" customHeight="1">
      <c r="A37" s="423">
        <v>24</v>
      </c>
      <c r="B37" s="426"/>
      <c r="C37" s="421" t="s">
        <v>269</v>
      </c>
      <c r="D37" s="428" t="s">
        <v>417</v>
      </c>
      <c r="E37" s="420">
        <v>2006</v>
      </c>
      <c r="F37" s="425">
        <v>4363.56</v>
      </c>
      <c r="G37" s="425">
        <v>4363.56</v>
      </c>
      <c r="H37" s="425">
        <f t="shared" si="0"/>
        <v>0</v>
      </c>
      <c r="I37" s="426"/>
      <c r="J37" s="426"/>
      <c r="K37" s="427" t="s">
        <v>297</v>
      </c>
      <c r="L37" s="50"/>
      <c r="M37" s="50"/>
    </row>
    <row r="38" spans="1:17" s="307" customFormat="1" ht="63.75">
      <c r="A38" s="423">
        <v>25</v>
      </c>
      <c r="B38" s="426"/>
      <c r="C38" s="421" t="s">
        <v>298</v>
      </c>
      <c r="D38" s="421" t="s">
        <v>221</v>
      </c>
      <c r="E38" s="420">
        <v>2012</v>
      </c>
      <c r="F38" s="425">
        <v>15000</v>
      </c>
      <c r="G38" s="425">
        <v>15000</v>
      </c>
      <c r="H38" s="425">
        <f t="shared" si="0"/>
        <v>0</v>
      </c>
      <c r="I38" s="426"/>
      <c r="J38" s="426"/>
      <c r="K38" s="427" t="s">
        <v>299</v>
      </c>
      <c r="L38" s="50"/>
      <c r="M38" s="429" t="s">
        <v>300</v>
      </c>
      <c r="Q38" s="308"/>
    </row>
    <row r="39" spans="1:13" s="307" customFormat="1" ht="63.75">
      <c r="A39" s="423">
        <v>26</v>
      </c>
      <c r="B39" s="426"/>
      <c r="C39" s="421" t="s">
        <v>298</v>
      </c>
      <c r="D39" s="421" t="s">
        <v>221</v>
      </c>
      <c r="E39" s="420">
        <v>2012</v>
      </c>
      <c r="F39" s="425">
        <v>15000</v>
      </c>
      <c r="G39" s="425">
        <v>15000</v>
      </c>
      <c r="H39" s="425">
        <f t="shared" si="0"/>
        <v>0</v>
      </c>
      <c r="I39" s="426"/>
      <c r="J39" s="426"/>
      <c r="K39" s="427" t="s">
        <v>301</v>
      </c>
      <c r="L39" s="50"/>
      <c r="M39" s="429" t="s">
        <v>300</v>
      </c>
    </row>
    <row r="40" spans="1:13" s="307" customFormat="1" ht="63.75">
      <c r="A40" s="423">
        <v>27</v>
      </c>
      <c r="B40" s="426"/>
      <c r="C40" s="421" t="s">
        <v>302</v>
      </c>
      <c r="D40" s="421" t="s">
        <v>221</v>
      </c>
      <c r="E40" s="420">
        <v>2012</v>
      </c>
      <c r="F40" s="425">
        <v>11200</v>
      </c>
      <c r="G40" s="425">
        <v>11200</v>
      </c>
      <c r="H40" s="425">
        <f t="shared" si="0"/>
        <v>0</v>
      </c>
      <c r="I40" s="426"/>
      <c r="J40" s="426"/>
      <c r="K40" s="427" t="s">
        <v>303</v>
      </c>
      <c r="L40" s="50"/>
      <c r="M40" s="429" t="s">
        <v>300</v>
      </c>
    </row>
    <row r="41" spans="1:13" s="307" customFormat="1" ht="63.75">
      <c r="A41" s="423">
        <v>28</v>
      </c>
      <c r="B41" s="426"/>
      <c r="C41" s="421" t="s">
        <v>304</v>
      </c>
      <c r="D41" s="421" t="s">
        <v>221</v>
      </c>
      <c r="E41" s="420">
        <v>2012</v>
      </c>
      <c r="F41" s="425">
        <v>19079.1</v>
      </c>
      <c r="G41" s="425">
        <v>44892</v>
      </c>
      <c r="H41" s="425">
        <f t="shared" si="0"/>
        <v>25812.9</v>
      </c>
      <c r="I41" s="426"/>
      <c r="J41" s="426"/>
      <c r="K41" s="427" t="s">
        <v>305</v>
      </c>
      <c r="L41" s="50"/>
      <c r="M41" s="429" t="s">
        <v>300</v>
      </c>
    </row>
    <row r="42" spans="1:13" s="307" customFormat="1" ht="63.75">
      <c r="A42" s="423">
        <v>29</v>
      </c>
      <c r="B42" s="426"/>
      <c r="C42" s="421" t="s">
        <v>304</v>
      </c>
      <c r="D42" s="421" t="s">
        <v>221</v>
      </c>
      <c r="E42" s="420">
        <v>2012</v>
      </c>
      <c r="F42" s="425">
        <v>19079.1</v>
      </c>
      <c r="G42" s="425">
        <v>44892</v>
      </c>
      <c r="H42" s="425">
        <f t="shared" si="0"/>
        <v>25812.9</v>
      </c>
      <c r="I42" s="426"/>
      <c r="J42" s="426"/>
      <c r="K42" s="427" t="s">
        <v>306</v>
      </c>
      <c r="L42" s="50"/>
      <c r="M42" s="429" t="s">
        <v>300</v>
      </c>
    </row>
    <row r="43" spans="1:13" s="307" customFormat="1" ht="63.75">
      <c r="A43" s="423">
        <v>30</v>
      </c>
      <c r="B43" s="426"/>
      <c r="C43" s="421" t="s">
        <v>307</v>
      </c>
      <c r="D43" s="421" t="s">
        <v>221</v>
      </c>
      <c r="E43" s="420">
        <v>2012</v>
      </c>
      <c r="F43" s="425">
        <v>28416</v>
      </c>
      <c r="G43" s="425">
        <v>28416</v>
      </c>
      <c r="H43" s="425">
        <f t="shared" si="0"/>
        <v>0</v>
      </c>
      <c r="I43" s="426"/>
      <c r="J43" s="426"/>
      <c r="K43" s="427" t="s">
        <v>308</v>
      </c>
      <c r="L43" s="50"/>
      <c r="M43" s="429" t="s">
        <v>300</v>
      </c>
    </row>
    <row r="44" spans="1:13" s="307" customFormat="1" ht="63.75">
      <c r="A44" s="423">
        <v>31</v>
      </c>
      <c r="B44" s="426"/>
      <c r="C44" s="421" t="s">
        <v>309</v>
      </c>
      <c r="D44" s="421" t="s">
        <v>221</v>
      </c>
      <c r="E44" s="420">
        <v>2005</v>
      </c>
      <c r="F44" s="425">
        <v>38520</v>
      </c>
      <c r="G44" s="425">
        <v>38520</v>
      </c>
      <c r="H44" s="425">
        <f t="shared" si="0"/>
        <v>0</v>
      </c>
      <c r="I44" s="426"/>
      <c r="J44" s="426"/>
      <c r="K44" s="427" t="s">
        <v>310</v>
      </c>
      <c r="L44" s="50"/>
      <c r="M44" s="50"/>
    </row>
    <row r="45" spans="1:13" s="307" customFormat="1" ht="63.75">
      <c r="A45" s="423">
        <v>32</v>
      </c>
      <c r="B45" s="426"/>
      <c r="C45" s="421" t="s">
        <v>311</v>
      </c>
      <c r="D45" s="421" t="s">
        <v>221</v>
      </c>
      <c r="E45" s="424">
        <v>40178</v>
      </c>
      <c r="F45" s="425">
        <v>30846</v>
      </c>
      <c r="G45" s="425">
        <v>30846</v>
      </c>
      <c r="H45" s="425">
        <f t="shared" si="0"/>
        <v>0</v>
      </c>
      <c r="I45" s="426"/>
      <c r="J45" s="426"/>
      <c r="K45" s="427" t="s">
        <v>312</v>
      </c>
      <c r="L45" s="50"/>
      <c r="M45" s="50"/>
    </row>
    <row r="46" spans="1:13" s="307" customFormat="1" ht="56.25" customHeight="1">
      <c r="A46" s="423">
        <v>33</v>
      </c>
      <c r="B46" s="426"/>
      <c r="C46" s="421" t="s">
        <v>313</v>
      </c>
      <c r="D46" s="428" t="s">
        <v>417</v>
      </c>
      <c r="E46" s="424">
        <v>40178</v>
      </c>
      <c r="F46" s="425">
        <v>30846</v>
      </c>
      <c r="G46" s="425">
        <v>30846</v>
      </c>
      <c r="H46" s="425">
        <f t="shared" si="0"/>
        <v>0</v>
      </c>
      <c r="I46" s="426"/>
      <c r="J46" s="426"/>
      <c r="K46" s="427" t="s">
        <v>314</v>
      </c>
      <c r="L46" s="50"/>
      <c r="M46" s="50"/>
    </row>
    <row r="47" spans="1:13" s="307" customFormat="1" ht="58.5" customHeight="1">
      <c r="A47" s="423">
        <v>34</v>
      </c>
      <c r="B47" s="426"/>
      <c r="C47" s="421" t="s">
        <v>315</v>
      </c>
      <c r="D47" s="428" t="s">
        <v>417</v>
      </c>
      <c r="E47" s="424">
        <v>39780</v>
      </c>
      <c r="F47" s="425">
        <v>25791</v>
      </c>
      <c r="G47" s="425">
        <v>25791</v>
      </c>
      <c r="H47" s="425">
        <f t="shared" si="0"/>
        <v>0</v>
      </c>
      <c r="I47" s="426"/>
      <c r="J47" s="426"/>
      <c r="K47" s="427" t="s">
        <v>316</v>
      </c>
      <c r="L47" s="50"/>
      <c r="M47" s="50"/>
    </row>
    <row r="48" spans="1:13" s="307" customFormat="1" ht="63.75">
      <c r="A48" s="423">
        <v>35</v>
      </c>
      <c r="B48" s="426"/>
      <c r="C48" s="421" t="s">
        <v>322</v>
      </c>
      <c r="D48" s="421" t="s">
        <v>221</v>
      </c>
      <c r="E48" s="424">
        <v>40483</v>
      </c>
      <c r="F48" s="425">
        <v>39250</v>
      </c>
      <c r="G48" s="425">
        <v>39250</v>
      </c>
      <c r="H48" s="425">
        <f t="shared" si="0"/>
        <v>0</v>
      </c>
      <c r="I48" s="426"/>
      <c r="J48" s="426"/>
      <c r="K48" s="427" t="s">
        <v>323</v>
      </c>
      <c r="L48" s="50"/>
      <c r="M48" s="50"/>
    </row>
    <row r="49" spans="1:13" s="307" customFormat="1" ht="63.75">
      <c r="A49" s="423">
        <v>36</v>
      </c>
      <c r="B49" s="426"/>
      <c r="C49" s="421" t="s">
        <v>324</v>
      </c>
      <c r="D49" s="421" t="s">
        <v>221</v>
      </c>
      <c r="E49" s="420">
        <v>2005</v>
      </c>
      <c r="F49" s="425">
        <v>15096</v>
      </c>
      <c r="G49" s="425">
        <v>15096</v>
      </c>
      <c r="H49" s="425">
        <f t="shared" si="0"/>
        <v>0</v>
      </c>
      <c r="I49" s="426"/>
      <c r="J49" s="426"/>
      <c r="K49" s="427" t="s">
        <v>325</v>
      </c>
      <c r="L49" s="50"/>
      <c r="M49" s="50"/>
    </row>
    <row r="50" spans="1:13" s="307" customFormat="1" ht="47.25" customHeight="1">
      <c r="A50" s="423">
        <v>37</v>
      </c>
      <c r="B50" s="426"/>
      <c r="C50" s="421" t="s">
        <v>326</v>
      </c>
      <c r="D50" s="421" t="s">
        <v>1181</v>
      </c>
      <c r="E50" s="420">
        <v>2006</v>
      </c>
      <c r="F50" s="425">
        <v>9465.6</v>
      </c>
      <c r="G50" s="425">
        <v>9465.6</v>
      </c>
      <c r="H50" s="425">
        <f t="shared" si="0"/>
        <v>0</v>
      </c>
      <c r="I50" s="426"/>
      <c r="J50" s="426"/>
      <c r="K50" s="427" t="s">
        <v>327</v>
      </c>
      <c r="L50" s="50"/>
      <c r="M50" s="50"/>
    </row>
    <row r="51" spans="1:13" s="307" customFormat="1" ht="54" customHeight="1">
      <c r="A51" s="423">
        <v>38</v>
      </c>
      <c r="B51" s="426"/>
      <c r="C51" s="421" t="s">
        <v>328</v>
      </c>
      <c r="D51" s="421" t="s">
        <v>1181</v>
      </c>
      <c r="E51" s="424">
        <v>39707</v>
      </c>
      <c r="F51" s="425">
        <v>3574.67</v>
      </c>
      <c r="G51" s="425">
        <v>3574.67</v>
      </c>
      <c r="H51" s="425">
        <f t="shared" si="0"/>
        <v>0</v>
      </c>
      <c r="I51" s="426"/>
      <c r="J51" s="426"/>
      <c r="K51" s="427" t="s">
        <v>1180</v>
      </c>
      <c r="L51" s="50"/>
      <c r="M51" s="50"/>
    </row>
    <row r="52" spans="1:13" s="307" customFormat="1" ht="63.75">
      <c r="A52" s="423">
        <v>39</v>
      </c>
      <c r="B52" s="426"/>
      <c r="C52" s="421" t="s">
        <v>329</v>
      </c>
      <c r="D52" s="421" t="s">
        <v>221</v>
      </c>
      <c r="E52" s="424">
        <v>40318</v>
      </c>
      <c r="F52" s="425">
        <f>G52</f>
        <v>7980</v>
      </c>
      <c r="G52" s="425">
        <v>7980</v>
      </c>
      <c r="H52" s="425">
        <f t="shared" si="0"/>
        <v>0</v>
      </c>
      <c r="I52" s="426"/>
      <c r="J52" s="426"/>
      <c r="K52" s="427" t="s">
        <v>330</v>
      </c>
      <c r="L52" s="50"/>
      <c r="M52" s="50"/>
    </row>
    <row r="53" spans="1:13" s="307" customFormat="1" ht="63.75">
      <c r="A53" s="423">
        <v>40</v>
      </c>
      <c r="B53" s="426"/>
      <c r="C53" s="421" t="s">
        <v>331</v>
      </c>
      <c r="D53" s="421" t="s">
        <v>221</v>
      </c>
      <c r="E53" s="420">
        <v>2005</v>
      </c>
      <c r="F53" s="425">
        <v>17226.57</v>
      </c>
      <c r="G53" s="425">
        <v>17226.57</v>
      </c>
      <c r="H53" s="425">
        <f t="shared" si="0"/>
        <v>0</v>
      </c>
      <c r="I53" s="426"/>
      <c r="J53" s="426"/>
      <c r="K53" s="427" t="s">
        <v>332</v>
      </c>
      <c r="L53" s="50"/>
      <c r="M53" s="50"/>
    </row>
    <row r="54" spans="1:13" s="307" customFormat="1" ht="63.75">
      <c r="A54" s="423">
        <v>41</v>
      </c>
      <c r="B54" s="426"/>
      <c r="C54" s="421" t="s">
        <v>333</v>
      </c>
      <c r="D54" s="421" t="s">
        <v>221</v>
      </c>
      <c r="E54" s="420">
        <v>2005</v>
      </c>
      <c r="F54" s="425">
        <v>1605</v>
      </c>
      <c r="G54" s="425">
        <v>1605</v>
      </c>
      <c r="H54" s="425">
        <f t="shared" si="0"/>
        <v>0</v>
      </c>
      <c r="I54" s="426"/>
      <c r="J54" s="426"/>
      <c r="K54" s="427" t="s">
        <v>334</v>
      </c>
      <c r="L54" s="50"/>
      <c r="M54" s="50"/>
    </row>
    <row r="55" spans="1:13" s="307" customFormat="1" ht="63.75">
      <c r="A55" s="423">
        <v>42</v>
      </c>
      <c r="B55" s="426"/>
      <c r="C55" s="421" t="s">
        <v>335</v>
      </c>
      <c r="D55" s="421" t="s">
        <v>221</v>
      </c>
      <c r="E55" s="420">
        <v>2007</v>
      </c>
      <c r="F55" s="425">
        <v>36450</v>
      </c>
      <c r="G55" s="425">
        <v>36450</v>
      </c>
      <c r="H55" s="425">
        <f t="shared" si="0"/>
        <v>0</v>
      </c>
      <c r="I55" s="426"/>
      <c r="J55" s="426"/>
      <c r="K55" s="427" t="s">
        <v>336</v>
      </c>
      <c r="L55" s="50"/>
      <c r="M55" s="50"/>
    </row>
    <row r="56" spans="1:13" s="307" customFormat="1" ht="51.75" customHeight="1">
      <c r="A56" s="423">
        <v>43</v>
      </c>
      <c r="B56" s="426"/>
      <c r="C56" s="421" t="s">
        <v>1183</v>
      </c>
      <c r="D56" s="421" t="s">
        <v>1181</v>
      </c>
      <c r="E56" s="424">
        <v>39757</v>
      </c>
      <c r="F56" s="425">
        <v>19205</v>
      </c>
      <c r="G56" s="425">
        <v>19205</v>
      </c>
      <c r="H56" s="425">
        <f t="shared" si="0"/>
        <v>0</v>
      </c>
      <c r="I56" s="426"/>
      <c r="J56" s="426"/>
      <c r="K56" s="427" t="s">
        <v>337</v>
      </c>
      <c r="L56" s="50"/>
      <c r="M56" s="50"/>
    </row>
    <row r="57" spans="1:13" s="307" customFormat="1" ht="49.5" customHeight="1">
      <c r="A57" s="423">
        <v>44</v>
      </c>
      <c r="B57" s="426"/>
      <c r="C57" s="421" t="s">
        <v>1184</v>
      </c>
      <c r="D57" s="421" t="s">
        <v>1181</v>
      </c>
      <c r="E57" s="424">
        <v>39757</v>
      </c>
      <c r="F57" s="425">
        <v>30795</v>
      </c>
      <c r="G57" s="425">
        <v>30795</v>
      </c>
      <c r="H57" s="425">
        <f t="shared" si="0"/>
        <v>0</v>
      </c>
      <c r="I57" s="426"/>
      <c r="J57" s="426"/>
      <c r="K57" s="427" t="s">
        <v>338</v>
      </c>
      <c r="L57" s="50"/>
      <c r="M57" s="50"/>
    </row>
    <row r="58" spans="1:13" s="307" customFormat="1" ht="49.5" customHeight="1">
      <c r="A58" s="423">
        <v>45</v>
      </c>
      <c r="B58" s="426"/>
      <c r="C58" s="421" t="s">
        <v>339</v>
      </c>
      <c r="D58" s="421" t="s">
        <v>1181</v>
      </c>
      <c r="E58" s="424">
        <v>39683</v>
      </c>
      <c r="F58" s="425">
        <v>18950</v>
      </c>
      <c r="G58" s="425">
        <v>18950</v>
      </c>
      <c r="H58" s="425">
        <f t="shared" si="0"/>
        <v>0</v>
      </c>
      <c r="I58" s="426"/>
      <c r="J58" s="426"/>
      <c r="K58" s="427" t="s">
        <v>340</v>
      </c>
      <c r="L58" s="50"/>
      <c r="M58" s="50"/>
    </row>
    <row r="59" spans="1:13" s="307" customFormat="1" ht="54.75" customHeight="1">
      <c r="A59" s="423">
        <v>46</v>
      </c>
      <c r="B59" s="426"/>
      <c r="C59" s="421" t="s">
        <v>341</v>
      </c>
      <c r="D59" s="428" t="s">
        <v>417</v>
      </c>
      <c r="E59" s="420">
        <v>2005</v>
      </c>
      <c r="F59" s="425">
        <v>21676.81</v>
      </c>
      <c r="G59" s="425">
        <v>21676.81</v>
      </c>
      <c r="H59" s="425">
        <f t="shared" si="0"/>
        <v>0</v>
      </c>
      <c r="I59" s="426"/>
      <c r="J59" s="426"/>
      <c r="K59" s="427" t="s">
        <v>342</v>
      </c>
      <c r="L59" s="50"/>
      <c r="M59" s="50"/>
    </row>
    <row r="60" spans="1:13" s="307" customFormat="1" ht="50.25" customHeight="1">
      <c r="A60" s="423">
        <v>47</v>
      </c>
      <c r="B60" s="426"/>
      <c r="C60" s="421" t="s">
        <v>343</v>
      </c>
      <c r="D60" s="428" t="s">
        <v>417</v>
      </c>
      <c r="E60" s="420">
        <v>2007</v>
      </c>
      <c r="F60" s="425">
        <v>8423</v>
      </c>
      <c r="G60" s="425">
        <v>8423</v>
      </c>
      <c r="H60" s="425">
        <f t="shared" si="0"/>
        <v>0</v>
      </c>
      <c r="I60" s="426"/>
      <c r="J60" s="426"/>
      <c r="K60" s="427" t="s">
        <v>344</v>
      </c>
      <c r="L60" s="50"/>
      <c r="M60" s="50"/>
    </row>
    <row r="61" spans="1:13" s="307" customFormat="1" ht="56.25" customHeight="1">
      <c r="A61" s="423">
        <v>48</v>
      </c>
      <c r="B61" s="426"/>
      <c r="C61" s="421" t="s">
        <v>345</v>
      </c>
      <c r="D61" s="421" t="s">
        <v>1181</v>
      </c>
      <c r="E61" s="420">
        <v>2006</v>
      </c>
      <c r="F61" s="425">
        <v>4880.7</v>
      </c>
      <c r="G61" s="425">
        <v>4880.7</v>
      </c>
      <c r="H61" s="425">
        <f t="shared" si="0"/>
        <v>0</v>
      </c>
      <c r="I61" s="426"/>
      <c r="J61" s="426"/>
      <c r="K61" s="427" t="s">
        <v>346</v>
      </c>
      <c r="L61" s="50"/>
      <c r="M61" s="50"/>
    </row>
    <row r="62" spans="1:13" s="307" customFormat="1" ht="70.5" customHeight="1">
      <c r="A62" s="423">
        <v>49</v>
      </c>
      <c r="B62" s="426"/>
      <c r="C62" s="421" t="s">
        <v>348</v>
      </c>
      <c r="D62" s="421" t="s">
        <v>221</v>
      </c>
      <c r="E62" s="420">
        <v>2012</v>
      </c>
      <c r="F62" s="425">
        <v>4740</v>
      </c>
      <c r="G62" s="425">
        <v>4740</v>
      </c>
      <c r="H62" s="425">
        <f t="shared" si="0"/>
        <v>0</v>
      </c>
      <c r="I62" s="426"/>
      <c r="J62" s="426"/>
      <c r="K62" s="427" t="s">
        <v>349</v>
      </c>
      <c r="L62" s="50"/>
      <c r="M62" s="50" t="s">
        <v>300</v>
      </c>
    </row>
    <row r="63" spans="1:13" s="307" customFormat="1" ht="63.75">
      <c r="A63" s="423">
        <v>50</v>
      </c>
      <c r="B63" s="426"/>
      <c r="C63" s="421" t="s">
        <v>350</v>
      </c>
      <c r="D63" s="421" t="s">
        <v>221</v>
      </c>
      <c r="E63" s="420">
        <v>2012</v>
      </c>
      <c r="F63" s="425">
        <v>5172</v>
      </c>
      <c r="G63" s="425">
        <v>5172</v>
      </c>
      <c r="H63" s="425">
        <f t="shared" si="0"/>
        <v>0</v>
      </c>
      <c r="I63" s="426"/>
      <c r="J63" s="426"/>
      <c r="K63" s="427" t="s">
        <v>351</v>
      </c>
      <c r="L63" s="50"/>
      <c r="M63" s="50" t="s">
        <v>300</v>
      </c>
    </row>
    <row r="64" spans="1:13" s="307" customFormat="1" ht="63.75">
      <c r="A64" s="423">
        <v>51</v>
      </c>
      <c r="B64" s="426"/>
      <c r="C64" s="421" t="s">
        <v>347</v>
      </c>
      <c r="D64" s="421" t="s">
        <v>221</v>
      </c>
      <c r="E64" s="420">
        <v>2012</v>
      </c>
      <c r="F64" s="425">
        <v>7000</v>
      </c>
      <c r="G64" s="425">
        <v>7000</v>
      </c>
      <c r="H64" s="425">
        <f t="shared" si="0"/>
        <v>0</v>
      </c>
      <c r="I64" s="426"/>
      <c r="J64" s="426"/>
      <c r="K64" s="427" t="s">
        <v>352</v>
      </c>
      <c r="L64" s="50"/>
      <c r="M64" s="50" t="s">
        <v>300</v>
      </c>
    </row>
    <row r="65" spans="1:13" s="307" customFormat="1" ht="63.75">
      <c r="A65" s="423">
        <v>52</v>
      </c>
      <c r="B65" s="426"/>
      <c r="C65" s="421" t="s">
        <v>347</v>
      </c>
      <c r="D65" s="421" t="s">
        <v>221</v>
      </c>
      <c r="E65" s="420">
        <v>2012</v>
      </c>
      <c r="F65" s="425">
        <v>7000</v>
      </c>
      <c r="G65" s="425">
        <v>7000</v>
      </c>
      <c r="H65" s="425">
        <f t="shared" si="0"/>
        <v>0</v>
      </c>
      <c r="I65" s="426"/>
      <c r="J65" s="426"/>
      <c r="K65" s="427" t="s">
        <v>353</v>
      </c>
      <c r="L65" s="50"/>
      <c r="M65" s="50" t="s">
        <v>300</v>
      </c>
    </row>
    <row r="66" spans="1:13" s="307" customFormat="1" ht="63.75">
      <c r="A66" s="423">
        <v>53</v>
      </c>
      <c r="B66" s="426"/>
      <c r="C66" s="421" t="s">
        <v>347</v>
      </c>
      <c r="D66" s="421" t="s">
        <v>221</v>
      </c>
      <c r="E66" s="420">
        <v>2012</v>
      </c>
      <c r="F66" s="425">
        <v>7000</v>
      </c>
      <c r="G66" s="425">
        <v>7000</v>
      </c>
      <c r="H66" s="425">
        <f t="shared" si="0"/>
        <v>0</v>
      </c>
      <c r="I66" s="426"/>
      <c r="J66" s="426"/>
      <c r="K66" s="427" t="s">
        <v>354</v>
      </c>
      <c r="L66" s="50"/>
      <c r="M66" s="50" t="s">
        <v>300</v>
      </c>
    </row>
    <row r="67" spans="1:13" s="307" customFormat="1" ht="57.75" customHeight="1">
      <c r="A67" s="423">
        <v>54</v>
      </c>
      <c r="B67" s="426"/>
      <c r="C67" s="421" t="s">
        <v>355</v>
      </c>
      <c r="D67" s="428" t="s">
        <v>417</v>
      </c>
      <c r="E67" s="420">
        <v>2012</v>
      </c>
      <c r="F67" s="425">
        <v>4032</v>
      </c>
      <c r="G67" s="425">
        <v>4032</v>
      </c>
      <c r="H67" s="425">
        <f t="shared" si="0"/>
        <v>0</v>
      </c>
      <c r="I67" s="426"/>
      <c r="J67" s="426"/>
      <c r="K67" s="427" t="s">
        <v>356</v>
      </c>
      <c r="L67" s="50"/>
      <c r="M67" s="50" t="s">
        <v>300</v>
      </c>
    </row>
    <row r="68" spans="1:13" s="307" customFormat="1" ht="54" customHeight="1">
      <c r="A68" s="423">
        <v>55</v>
      </c>
      <c r="B68" s="426"/>
      <c r="C68" s="421" t="s">
        <v>355</v>
      </c>
      <c r="D68" s="428" t="s">
        <v>417</v>
      </c>
      <c r="E68" s="420">
        <v>2012</v>
      </c>
      <c r="F68" s="425">
        <v>4032</v>
      </c>
      <c r="G68" s="425">
        <v>4032</v>
      </c>
      <c r="H68" s="425">
        <f t="shared" si="0"/>
        <v>0</v>
      </c>
      <c r="I68" s="426"/>
      <c r="J68" s="426"/>
      <c r="K68" s="427" t="s">
        <v>357</v>
      </c>
      <c r="L68" s="50"/>
      <c r="M68" s="50" t="s">
        <v>300</v>
      </c>
    </row>
    <row r="69" spans="1:13" s="307" customFormat="1" ht="62.25" customHeight="1">
      <c r="A69" s="423">
        <v>56</v>
      </c>
      <c r="B69" s="426"/>
      <c r="C69" s="421" t="s">
        <v>355</v>
      </c>
      <c r="D69" s="428" t="s">
        <v>417</v>
      </c>
      <c r="E69" s="420">
        <v>2012</v>
      </c>
      <c r="F69" s="425">
        <v>4032</v>
      </c>
      <c r="G69" s="425">
        <v>4032</v>
      </c>
      <c r="H69" s="425">
        <f t="shared" si="0"/>
        <v>0</v>
      </c>
      <c r="I69" s="426"/>
      <c r="J69" s="426"/>
      <c r="K69" s="427" t="s">
        <v>358</v>
      </c>
      <c r="L69" s="50"/>
      <c r="M69" s="50" t="s">
        <v>300</v>
      </c>
    </row>
    <row r="70" spans="1:13" s="307" customFormat="1" ht="56.25" customHeight="1">
      <c r="A70" s="423">
        <v>57</v>
      </c>
      <c r="B70" s="426"/>
      <c r="C70" s="421" t="s">
        <v>355</v>
      </c>
      <c r="D70" s="428" t="s">
        <v>417</v>
      </c>
      <c r="E70" s="420">
        <v>2012</v>
      </c>
      <c r="F70" s="425">
        <v>4032</v>
      </c>
      <c r="G70" s="425">
        <v>4032</v>
      </c>
      <c r="H70" s="425">
        <f t="shared" si="0"/>
        <v>0</v>
      </c>
      <c r="I70" s="426"/>
      <c r="J70" s="426"/>
      <c r="K70" s="427" t="s">
        <v>359</v>
      </c>
      <c r="L70" s="50"/>
      <c r="M70" s="50" t="s">
        <v>300</v>
      </c>
    </row>
    <row r="71" spans="1:13" s="307" customFormat="1" ht="56.25" customHeight="1">
      <c r="A71" s="423">
        <v>58</v>
      </c>
      <c r="B71" s="426"/>
      <c r="C71" s="421" t="s">
        <v>360</v>
      </c>
      <c r="D71" s="428" t="s">
        <v>417</v>
      </c>
      <c r="E71" s="420">
        <v>2012</v>
      </c>
      <c r="F71" s="425">
        <v>9888</v>
      </c>
      <c r="G71" s="425">
        <v>9888</v>
      </c>
      <c r="H71" s="425">
        <f t="shared" si="0"/>
        <v>0</v>
      </c>
      <c r="I71" s="426"/>
      <c r="J71" s="426"/>
      <c r="K71" s="427" t="s">
        <v>361</v>
      </c>
      <c r="L71" s="50"/>
      <c r="M71" s="50" t="s">
        <v>300</v>
      </c>
    </row>
    <row r="72" spans="1:13" s="307" customFormat="1" ht="63.75">
      <c r="A72" s="423">
        <v>59</v>
      </c>
      <c r="B72" s="426"/>
      <c r="C72" s="421" t="s">
        <v>409</v>
      </c>
      <c r="D72" s="421" t="s">
        <v>221</v>
      </c>
      <c r="E72" s="420">
        <v>2012</v>
      </c>
      <c r="F72" s="425">
        <v>10651</v>
      </c>
      <c r="G72" s="425">
        <v>10651</v>
      </c>
      <c r="H72" s="425">
        <f t="shared" si="0"/>
        <v>0</v>
      </c>
      <c r="I72" s="426"/>
      <c r="J72" s="426"/>
      <c r="K72" s="427" t="s">
        <v>410</v>
      </c>
      <c r="L72" s="50"/>
      <c r="M72" s="50" t="s">
        <v>300</v>
      </c>
    </row>
    <row r="73" spans="1:13" s="307" customFormat="1" ht="63.75">
      <c r="A73" s="423">
        <v>60</v>
      </c>
      <c r="B73" s="426"/>
      <c r="C73" s="421" t="s">
        <v>411</v>
      </c>
      <c r="D73" s="421" t="s">
        <v>221</v>
      </c>
      <c r="E73" s="420">
        <v>2012</v>
      </c>
      <c r="F73" s="425">
        <v>6090</v>
      </c>
      <c r="G73" s="425">
        <v>6090</v>
      </c>
      <c r="H73" s="425">
        <f t="shared" si="0"/>
        <v>0</v>
      </c>
      <c r="I73" s="426"/>
      <c r="J73" s="426"/>
      <c r="K73" s="427" t="s">
        <v>213</v>
      </c>
      <c r="L73" s="50"/>
      <c r="M73" s="50" t="s">
        <v>300</v>
      </c>
    </row>
    <row r="74" spans="1:13" s="307" customFormat="1" ht="63.75">
      <c r="A74" s="423">
        <v>61</v>
      </c>
      <c r="B74" s="426"/>
      <c r="C74" s="421" t="s">
        <v>411</v>
      </c>
      <c r="D74" s="421" t="s">
        <v>221</v>
      </c>
      <c r="E74" s="420">
        <v>2012</v>
      </c>
      <c r="F74" s="425">
        <v>6090</v>
      </c>
      <c r="G74" s="425">
        <v>6090</v>
      </c>
      <c r="H74" s="425">
        <f t="shared" si="0"/>
        <v>0</v>
      </c>
      <c r="I74" s="426"/>
      <c r="J74" s="426"/>
      <c r="K74" s="430" t="s">
        <v>415</v>
      </c>
      <c r="L74" s="50"/>
      <c r="M74" s="50" t="s">
        <v>300</v>
      </c>
    </row>
    <row r="75" spans="1:18" s="307" customFormat="1" ht="62.25" customHeight="1">
      <c r="A75" s="423">
        <v>62</v>
      </c>
      <c r="B75" s="9"/>
      <c r="C75" s="5" t="s">
        <v>112</v>
      </c>
      <c r="D75" s="428" t="s">
        <v>417</v>
      </c>
      <c r="E75" s="51">
        <v>41233</v>
      </c>
      <c r="F75" s="54">
        <v>26000</v>
      </c>
      <c r="G75" s="54">
        <v>26000</v>
      </c>
      <c r="H75" s="425">
        <f t="shared" si="0"/>
        <v>0</v>
      </c>
      <c r="I75" s="54"/>
      <c r="J75" s="9"/>
      <c r="K75" s="431" t="s">
        <v>203</v>
      </c>
      <c r="L75" s="432" t="s">
        <v>370</v>
      </c>
      <c r="M75" s="433"/>
      <c r="Q75" s="309"/>
      <c r="R75" s="309"/>
    </row>
    <row r="76" spans="1:18" s="307" customFormat="1" ht="56.25" customHeight="1">
      <c r="A76" s="423">
        <v>63</v>
      </c>
      <c r="B76" s="9"/>
      <c r="C76" s="5" t="s">
        <v>416</v>
      </c>
      <c r="D76" s="428" t="s">
        <v>417</v>
      </c>
      <c r="E76" s="51">
        <v>41215</v>
      </c>
      <c r="F76" s="54">
        <v>985267.23</v>
      </c>
      <c r="G76" s="54">
        <v>1558345</v>
      </c>
      <c r="H76" s="425">
        <f t="shared" si="0"/>
        <v>573077.77</v>
      </c>
      <c r="I76" s="54">
        <v>834.9</v>
      </c>
      <c r="J76" s="9"/>
      <c r="K76" s="431" t="s">
        <v>418</v>
      </c>
      <c r="L76" s="50"/>
      <c r="M76" s="50"/>
      <c r="N76" s="310"/>
      <c r="Q76" s="309"/>
      <c r="R76" s="309"/>
    </row>
    <row r="77" spans="1:18" s="307" customFormat="1" ht="57.75" customHeight="1">
      <c r="A77" s="423">
        <v>64</v>
      </c>
      <c r="B77" s="9"/>
      <c r="C77" s="24" t="s">
        <v>708</v>
      </c>
      <c r="D77" s="428" t="s">
        <v>417</v>
      </c>
      <c r="E77" s="46">
        <v>41550</v>
      </c>
      <c r="F77" s="31">
        <v>25500</v>
      </c>
      <c r="G77" s="31">
        <v>25500</v>
      </c>
      <c r="H77" s="425">
        <f t="shared" si="0"/>
        <v>0</v>
      </c>
      <c r="I77" s="31"/>
      <c r="J77" s="6"/>
      <c r="K77" s="88" t="s">
        <v>709</v>
      </c>
      <c r="L77" s="50"/>
      <c r="M77" s="50"/>
      <c r="Q77" s="309"/>
      <c r="R77" s="309"/>
    </row>
    <row r="78" spans="1:18" s="307" customFormat="1" ht="59.25" customHeight="1">
      <c r="A78" s="423">
        <v>65</v>
      </c>
      <c r="B78" s="9"/>
      <c r="C78" s="24" t="s">
        <v>708</v>
      </c>
      <c r="D78" s="428" t="s">
        <v>417</v>
      </c>
      <c r="E78" s="46">
        <v>41550</v>
      </c>
      <c r="F78" s="31">
        <v>25500</v>
      </c>
      <c r="G78" s="31">
        <v>25500</v>
      </c>
      <c r="H78" s="425">
        <f t="shared" si="0"/>
        <v>0</v>
      </c>
      <c r="I78" s="31"/>
      <c r="J78" s="6"/>
      <c r="K78" s="88" t="s">
        <v>1282</v>
      </c>
      <c r="L78" s="50"/>
      <c r="M78" s="50"/>
      <c r="Q78" s="309"/>
      <c r="R78" s="309"/>
    </row>
    <row r="79" spans="1:18" s="307" customFormat="1" ht="50.25" customHeight="1">
      <c r="A79" s="423">
        <v>66</v>
      </c>
      <c r="B79" s="9"/>
      <c r="C79" s="24" t="s">
        <v>711</v>
      </c>
      <c r="D79" s="428" t="s">
        <v>417</v>
      </c>
      <c r="E79" s="46">
        <v>41550</v>
      </c>
      <c r="F79" s="31">
        <v>12500</v>
      </c>
      <c r="G79" s="31">
        <v>12500</v>
      </c>
      <c r="H79" s="425">
        <f aca="true" t="shared" si="1" ref="H79:H142">G79-F79</f>
        <v>0</v>
      </c>
      <c r="I79" s="31"/>
      <c r="J79" s="6"/>
      <c r="K79" s="88" t="s">
        <v>712</v>
      </c>
      <c r="L79" s="50"/>
      <c r="M79" s="50"/>
      <c r="Q79" s="309"/>
      <c r="R79" s="309"/>
    </row>
    <row r="80" spans="1:18" s="307" customFormat="1" ht="50.25" customHeight="1">
      <c r="A80" s="423">
        <v>67</v>
      </c>
      <c r="B80" s="9"/>
      <c r="C80" s="24" t="s">
        <v>651</v>
      </c>
      <c r="D80" s="428" t="s">
        <v>417</v>
      </c>
      <c r="E80" s="46">
        <v>41635</v>
      </c>
      <c r="F80" s="31">
        <v>15199.92</v>
      </c>
      <c r="G80" s="31">
        <v>76000</v>
      </c>
      <c r="H80" s="425">
        <f t="shared" si="1"/>
        <v>60800.08</v>
      </c>
      <c r="I80" s="31"/>
      <c r="J80" s="6"/>
      <c r="K80" s="88" t="s">
        <v>710</v>
      </c>
      <c r="L80" s="50"/>
      <c r="M80" s="50"/>
      <c r="Q80" s="309"/>
      <c r="R80" s="309"/>
    </row>
    <row r="81" spans="1:18" s="307" customFormat="1" ht="50.25" customHeight="1">
      <c r="A81" s="423">
        <v>68</v>
      </c>
      <c r="B81" s="9"/>
      <c r="C81" s="24" t="s">
        <v>652</v>
      </c>
      <c r="D81" s="421" t="s">
        <v>221</v>
      </c>
      <c r="E81" s="46">
        <v>41635</v>
      </c>
      <c r="F81" s="31">
        <v>19450</v>
      </c>
      <c r="G81" s="31">
        <v>19450</v>
      </c>
      <c r="H81" s="425">
        <f t="shared" si="1"/>
        <v>0</v>
      </c>
      <c r="I81" s="31"/>
      <c r="J81" s="6"/>
      <c r="K81" s="88" t="s">
        <v>653</v>
      </c>
      <c r="L81" s="50"/>
      <c r="M81" s="50"/>
      <c r="Q81" s="309"/>
      <c r="R81" s="309"/>
    </row>
    <row r="82" spans="1:18" s="307" customFormat="1" ht="50.25" customHeight="1">
      <c r="A82" s="423">
        <v>69</v>
      </c>
      <c r="B82" s="9"/>
      <c r="C82" s="24" t="s">
        <v>652</v>
      </c>
      <c r="D82" s="428" t="s">
        <v>417</v>
      </c>
      <c r="E82" s="46">
        <v>41635</v>
      </c>
      <c r="F82" s="31">
        <v>19450</v>
      </c>
      <c r="G82" s="31">
        <v>19450</v>
      </c>
      <c r="H82" s="425">
        <f t="shared" si="1"/>
        <v>0</v>
      </c>
      <c r="I82" s="31"/>
      <c r="J82" s="6"/>
      <c r="K82" s="88" t="s">
        <v>656</v>
      </c>
      <c r="L82" s="50"/>
      <c r="M82" s="50"/>
      <c r="Q82" s="309"/>
      <c r="R82" s="309"/>
    </row>
    <row r="83" spans="1:18" s="307" customFormat="1" ht="57.75" customHeight="1">
      <c r="A83" s="423">
        <v>70</v>
      </c>
      <c r="B83" s="9"/>
      <c r="C83" s="24" t="s">
        <v>654</v>
      </c>
      <c r="D83" s="428" t="s">
        <v>417</v>
      </c>
      <c r="E83" s="46">
        <v>41635</v>
      </c>
      <c r="F83" s="31">
        <v>19450</v>
      </c>
      <c r="G83" s="31">
        <v>19450</v>
      </c>
      <c r="H83" s="425">
        <f t="shared" si="1"/>
        <v>0</v>
      </c>
      <c r="I83" s="31"/>
      <c r="J83" s="6"/>
      <c r="K83" s="88" t="s">
        <v>657</v>
      </c>
      <c r="L83" s="50"/>
      <c r="M83" s="50"/>
      <c r="Q83" s="309"/>
      <c r="R83" s="309"/>
    </row>
    <row r="84" spans="1:18" s="307" customFormat="1" ht="58.5" customHeight="1">
      <c r="A84" s="423">
        <v>71</v>
      </c>
      <c r="B84" s="9"/>
      <c r="C84" s="24" t="s">
        <v>654</v>
      </c>
      <c r="D84" s="428" t="s">
        <v>417</v>
      </c>
      <c r="E84" s="46">
        <v>41635</v>
      </c>
      <c r="F84" s="31">
        <v>18200</v>
      </c>
      <c r="G84" s="31">
        <v>18200</v>
      </c>
      <c r="H84" s="425">
        <f t="shared" si="1"/>
        <v>0</v>
      </c>
      <c r="I84" s="31"/>
      <c r="J84" s="6"/>
      <c r="K84" s="88" t="s">
        <v>655</v>
      </c>
      <c r="L84" s="50"/>
      <c r="M84" s="50"/>
      <c r="Q84" s="309"/>
      <c r="R84" s="309"/>
    </row>
    <row r="85" spans="1:18" s="307" customFormat="1" ht="58.5" customHeight="1">
      <c r="A85" s="423">
        <v>72</v>
      </c>
      <c r="B85" s="9"/>
      <c r="C85" s="24" t="s">
        <v>654</v>
      </c>
      <c r="D85" s="428" t="s">
        <v>417</v>
      </c>
      <c r="E85" s="46">
        <v>41635</v>
      </c>
      <c r="F85" s="31">
        <v>18200</v>
      </c>
      <c r="G85" s="31">
        <v>18200</v>
      </c>
      <c r="H85" s="425">
        <f t="shared" si="1"/>
        <v>0</v>
      </c>
      <c r="I85" s="31"/>
      <c r="J85" s="6"/>
      <c r="K85" s="88" t="s">
        <v>658</v>
      </c>
      <c r="L85" s="50"/>
      <c r="M85" s="50"/>
      <c r="Q85" s="309"/>
      <c r="R85" s="309"/>
    </row>
    <row r="86" spans="1:18" s="307" customFormat="1" ht="50.25" customHeight="1">
      <c r="A86" s="423">
        <v>73</v>
      </c>
      <c r="B86" s="9"/>
      <c r="C86" s="24" t="s">
        <v>661</v>
      </c>
      <c r="D86" s="428" t="s">
        <v>417</v>
      </c>
      <c r="E86" s="46">
        <v>41635</v>
      </c>
      <c r="F86" s="31">
        <v>26000</v>
      </c>
      <c r="G86" s="31">
        <v>26000</v>
      </c>
      <c r="H86" s="425">
        <f t="shared" si="1"/>
        <v>0</v>
      </c>
      <c r="I86" s="31"/>
      <c r="J86" s="6"/>
      <c r="K86" s="88" t="s">
        <v>659</v>
      </c>
      <c r="L86" s="50"/>
      <c r="M86" s="50"/>
      <c r="Q86" s="309"/>
      <c r="R86" s="309"/>
    </row>
    <row r="87" spans="1:18" s="307" customFormat="1" ht="53.25" customHeight="1">
      <c r="A87" s="423">
        <v>74</v>
      </c>
      <c r="B87" s="9"/>
      <c r="C87" s="24" t="s">
        <v>661</v>
      </c>
      <c r="D87" s="428" t="s">
        <v>417</v>
      </c>
      <c r="E87" s="46">
        <v>41635</v>
      </c>
      <c r="F87" s="31">
        <v>26000</v>
      </c>
      <c r="G87" s="31">
        <v>26000</v>
      </c>
      <c r="H87" s="425">
        <f t="shared" si="1"/>
        <v>0</v>
      </c>
      <c r="I87" s="31"/>
      <c r="J87" s="6"/>
      <c r="K87" s="88" t="s">
        <v>660</v>
      </c>
      <c r="L87" s="50"/>
      <c r="M87" s="50"/>
      <c r="Q87" s="309"/>
      <c r="R87" s="309"/>
    </row>
    <row r="88" spans="1:18" s="307" customFormat="1" ht="53.25" customHeight="1">
      <c r="A88" s="423">
        <v>75</v>
      </c>
      <c r="B88" s="9"/>
      <c r="C88" s="24" t="s">
        <v>662</v>
      </c>
      <c r="D88" s="428" t="s">
        <v>417</v>
      </c>
      <c r="E88" s="46">
        <v>41635</v>
      </c>
      <c r="F88" s="31">
        <v>27500</v>
      </c>
      <c r="G88" s="31">
        <v>27500</v>
      </c>
      <c r="H88" s="425">
        <f t="shared" si="1"/>
        <v>0</v>
      </c>
      <c r="I88" s="31"/>
      <c r="J88" s="6"/>
      <c r="K88" s="88" t="s">
        <v>664</v>
      </c>
      <c r="L88" s="50"/>
      <c r="M88" s="50"/>
      <c r="Q88" s="309"/>
      <c r="R88" s="309"/>
    </row>
    <row r="89" spans="1:18" s="307" customFormat="1" ht="61.5" customHeight="1">
      <c r="A89" s="423">
        <v>76</v>
      </c>
      <c r="B89" s="9"/>
      <c r="C89" s="24" t="s">
        <v>663</v>
      </c>
      <c r="D89" s="428" t="s">
        <v>417</v>
      </c>
      <c r="E89" s="46">
        <v>41635</v>
      </c>
      <c r="F89" s="31">
        <v>27500</v>
      </c>
      <c r="G89" s="31">
        <v>27500</v>
      </c>
      <c r="H89" s="425">
        <f t="shared" si="1"/>
        <v>0</v>
      </c>
      <c r="I89" s="31"/>
      <c r="J89" s="6"/>
      <c r="K89" s="88" t="s">
        <v>665</v>
      </c>
      <c r="L89" s="50"/>
      <c r="M89" s="50"/>
      <c r="Q89" s="309"/>
      <c r="R89" s="309"/>
    </row>
    <row r="90" spans="1:18" s="307" customFormat="1" ht="50.25" customHeight="1">
      <c r="A90" s="423">
        <v>77</v>
      </c>
      <c r="B90" s="9"/>
      <c r="C90" s="24" t="s">
        <v>244</v>
      </c>
      <c r="D90" s="428"/>
      <c r="E90" s="46">
        <v>41635</v>
      </c>
      <c r="F90" s="31">
        <v>9360</v>
      </c>
      <c r="G90" s="31">
        <v>46800</v>
      </c>
      <c r="H90" s="425">
        <f t="shared" si="1"/>
        <v>37440</v>
      </c>
      <c r="I90" s="31"/>
      <c r="J90" s="6"/>
      <c r="K90" s="88" t="s">
        <v>667</v>
      </c>
      <c r="L90" s="50"/>
      <c r="M90" s="50"/>
      <c r="Q90" s="309"/>
      <c r="R90" s="309"/>
    </row>
    <row r="91" spans="1:18" s="307" customFormat="1" ht="50.25" customHeight="1">
      <c r="A91" s="423">
        <v>78</v>
      </c>
      <c r="B91" s="9"/>
      <c r="C91" s="24" t="s">
        <v>245</v>
      </c>
      <c r="D91" s="428"/>
      <c r="E91" s="46">
        <v>41635</v>
      </c>
      <c r="F91" s="31">
        <v>9360</v>
      </c>
      <c r="G91" s="31">
        <v>46800</v>
      </c>
      <c r="H91" s="425">
        <f t="shared" si="1"/>
        <v>37440</v>
      </c>
      <c r="I91" s="31"/>
      <c r="J91" s="6"/>
      <c r="K91" s="88" t="s">
        <v>666</v>
      </c>
      <c r="L91" s="50"/>
      <c r="M91" s="50"/>
      <c r="Q91" s="309"/>
      <c r="R91" s="309"/>
    </row>
    <row r="92" spans="1:18" s="307" customFormat="1" ht="50.25" customHeight="1">
      <c r="A92" s="423">
        <v>79</v>
      </c>
      <c r="B92" s="9"/>
      <c r="C92" s="24" t="s">
        <v>246</v>
      </c>
      <c r="D92" s="428" t="s">
        <v>1185</v>
      </c>
      <c r="E92" s="46">
        <v>41635</v>
      </c>
      <c r="F92" s="31">
        <v>33350</v>
      </c>
      <c r="G92" s="31">
        <v>33350</v>
      </c>
      <c r="H92" s="425">
        <f t="shared" si="1"/>
        <v>0</v>
      </c>
      <c r="I92" s="31"/>
      <c r="J92" s="6"/>
      <c r="K92" s="88" t="s">
        <v>247</v>
      </c>
      <c r="L92" s="50"/>
      <c r="M92" s="50"/>
      <c r="Q92" s="309"/>
      <c r="R92" s="309"/>
    </row>
    <row r="93" spans="1:18" s="307" customFormat="1" ht="50.25" customHeight="1">
      <c r="A93" s="423">
        <v>80</v>
      </c>
      <c r="B93" s="9"/>
      <c r="C93" s="24" t="s">
        <v>246</v>
      </c>
      <c r="D93" s="421" t="s">
        <v>221</v>
      </c>
      <c r="E93" s="46">
        <v>41635</v>
      </c>
      <c r="F93" s="31">
        <v>33350</v>
      </c>
      <c r="G93" s="31">
        <v>33350</v>
      </c>
      <c r="H93" s="425">
        <f t="shared" si="1"/>
        <v>0</v>
      </c>
      <c r="I93" s="31"/>
      <c r="J93" s="6"/>
      <c r="K93" s="88" t="s">
        <v>248</v>
      </c>
      <c r="L93" s="50"/>
      <c r="M93" s="50"/>
      <c r="Q93" s="309"/>
      <c r="R93" s="309"/>
    </row>
    <row r="94" spans="1:18" s="307" customFormat="1" ht="50.25" customHeight="1">
      <c r="A94" s="423">
        <v>81</v>
      </c>
      <c r="B94" s="9"/>
      <c r="C94" s="24" t="s">
        <v>246</v>
      </c>
      <c r="D94" s="428" t="s">
        <v>124</v>
      </c>
      <c r="E94" s="46">
        <v>41635</v>
      </c>
      <c r="F94" s="31">
        <v>33350</v>
      </c>
      <c r="G94" s="31">
        <v>33350</v>
      </c>
      <c r="H94" s="425">
        <f t="shared" si="1"/>
        <v>0</v>
      </c>
      <c r="I94" s="31"/>
      <c r="J94" s="6"/>
      <c r="K94" s="88" t="s">
        <v>249</v>
      </c>
      <c r="L94" s="50"/>
      <c r="M94" s="50"/>
      <c r="Q94" s="309"/>
      <c r="R94" s="309"/>
    </row>
    <row r="95" spans="1:18" s="307" customFormat="1" ht="54.75" customHeight="1">
      <c r="A95" s="423">
        <v>82</v>
      </c>
      <c r="B95" s="9"/>
      <c r="C95" s="24" t="s">
        <v>246</v>
      </c>
      <c r="D95" s="428" t="s">
        <v>417</v>
      </c>
      <c r="E95" s="46">
        <v>41635</v>
      </c>
      <c r="F95" s="31">
        <v>33350</v>
      </c>
      <c r="G95" s="31">
        <v>33350</v>
      </c>
      <c r="H95" s="425">
        <f t="shared" si="1"/>
        <v>0</v>
      </c>
      <c r="I95" s="31"/>
      <c r="J95" s="6"/>
      <c r="K95" s="88" t="s">
        <v>250</v>
      </c>
      <c r="L95" s="50"/>
      <c r="M95" s="50"/>
      <c r="Q95" s="309"/>
      <c r="R95" s="309"/>
    </row>
    <row r="96" spans="1:18" s="307" customFormat="1" ht="50.25" customHeight="1">
      <c r="A96" s="423">
        <v>83</v>
      </c>
      <c r="B96" s="9"/>
      <c r="C96" s="24" t="s">
        <v>246</v>
      </c>
      <c r="D96" s="428" t="s">
        <v>1186</v>
      </c>
      <c r="E96" s="46">
        <v>41635</v>
      </c>
      <c r="F96" s="31">
        <v>33350</v>
      </c>
      <c r="G96" s="31">
        <v>33350</v>
      </c>
      <c r="H96" s="425">
        <f t="shared" si="1"/>
        <v>0</v>
      </c>
      <c r="I96" s="31"/>
      <c r="J96" s="6"/>
      <c r="K96" s="88" t="s">
        <v>251</v>
      </c>
      <c r="L96" s="50"/>
      <c r="M96" s="50"/>
      <c r="Q96" s="309"/>
      <c r="R96" s="309"/>
    </row>
    <row r="97" spans="1:18" s="307" customFormat="1" ht="58.5" customHeight="1">
      <c r="A97" s="423">
        <v>84</v>
      </c>
      <c r="B97" s="9"/>
      <c r="C97" s="24" t="s">
        <v>75</v>
      </c>
      <c r="D97" s="428" t="s">
        <v>417</v>
      </c>
      <c r="E97" s="46">
        <v>41635</v>
      </c>
      <c r="F97" s="31">
        <v>18400</v>
      </c>
      <c r="G97" s="31">
        <v>18400</v>
      </c>
      <c r="H97" s="425">
        <f t="shared" si="1"/>
        <v>0</v>
      </c>
      <c r="I97" s="31"/>
      <c r="J97" s="6"/>
      <c r="K97" s="88" t="s">
        <v>76</v>
      </c>
      <c r="L97" s="50"/>
      <c r="M97" s="50"/>
      <c r="Q97" s="309"/>
      <c r="R97" s="309"/>
    </row>
    <row r="98" spans="1:18" s="307" customFormat="1" ht="50.25" customHeight="1">
      <c r="A98" s="423">
        <v>85</v>
      </c>
      <c r="B98" s="9"/>
      <c r="C98" s="24" t="s">
        <v>1205</v>
      </c>
      <c r="D98" s="428" t="s">
        <v>1185</v>
      </c>
      <c r="E98" s="46">
        <v>41635</v>
      </c>
      <c r="F98" s="31">
        <v>11500</v>
      </c>
      <c r="G98" s="31">
        <v>11500</v>
      </c>
      <c r="H98" s="425">
        <f t="shared" si="1"/>
        <v>0</v>
      </c>
      <c r="I98" s="31"/>
      <c r="J98" s="6"/>
      <c r="K98" s="88" t="s">
        <v>1206</v>
      </c>
      <c r="L98" s="50"/>
      <c r="M98" s="50"/>
      <c r="Q98" s="309"/>
      <c r="R98" s="309"/>
    </row>
    <row r="99" spans="1:18" s="307" customFormat="1" ht="50.25" customHeight="1">
      <c r="A99" s="423">
        <v>86</v>
      </c>
      <c r="B99" s="9"/>
      <c r="C99" s="24" t="s">
        <v>1205</v>
      </c>
      <c r="D99" s="428" t="s">
        <v>1181</v>
      </c>
      <c r="E99" s="46">
        <v>41635</v>
      </c>
      <c r="F99" s="31">
        <v>11500</v>
      </c>
      <c r="G99" s="31">
        <v>11500</v>
      </c>
      <c r="H99" s="425">
        <f t="shared" si="1"/>
        <v>0</v>
      </c>
      <c r="I99" s="31"/>
      <c r="J99" s="6"/>
      <c r="K99" s="88" t="s">
        <v>1207</v>
      </c>
      <c r="L99" s="50"/>
      <c r="M99" s="50"/>
      <c r="Q99" s="309"/>
      <c r="R99" s="309"/>
    </row>
    <row r="100" spans="1:18" s="307" customFormat="1" ht="50.25" customHeight="1">
      <c r="A100" s="423">
        <v>87</v>
      </c>
      <c r="B100" s="9"/>
      <c r="C100" s="24" t="s">
        <v>1205</v>
      </c>
      <c r="D100" s="428" t="s">
        <v>1182</v>
      </c>
      <c r="E100" s="46">
        <v>41635</v>
      </c>
      <c r="F100" s="31">
        <v>11500</v>
      </c>
      <c r="G100" s="31">
        <v>11500</v>
      </c>
      <c r="H100" s="425">
        <f t="shared" si="1"/>
        <v>0</v>
      </c>
      <c r="I100" s="31"/>
      <c r="J100" s="6"/>
      <c r="K100" s="88" t="s">
        <v>1208</v>
      </c>
      <c r="L100" s="50"/>
      <c r="M100" s="50"/>
      <c r="Q100" s="309"/>
      <c r="R100" s="309"/>
    </row>
    <row r="101" spans="1:18" s="307" customFormat="1" ht="50.25" customHeight="1">
      <c r="A101" s="423">
        <v>88</v>
      </c>
      <c r="B101" s="9"/>
      <c r="C101" s="24" t="s">
        <v>1209</v>
      </c>
      <c r="D101" s="428" t="s">
        <v>1186</v>
      </c>
      <c r="E101" s="46">
        <v>41635</v>
      </c>
      <c r="F101" s="31">
        <v>12650</v>
      </c>
      <c r="G101" s="31">
        <v>12650</v>
      </c>
      <c r="H101" s="425">
        <f t="shared" si="1"/>
        <v>0</v>
      </c>
      <c r="I101" s="31"/>
      <c r="J101" s="6"/>
      <c r="K101" s="88" t="s">
        <v>1210</v>
      </c>
      <c r="L101" s="50"/>
      <c r="M101" s="50"/>
      <c r="Q101" s="309"/>
      <c r="R101" s="309"/>
    </row>
    <row r="102" spans="1:18" s="307" customFormat="1" ht="57.75" customHeight="1">
      <c r="A102" s="423">
        <v>89</v>
      </c>
      <c r="B102" s="9"/>
      <c r="C102" s="24" t="s">
        <v>1211</v>
      </c>
      <c r="D102" s="428" t="s">
        <v>417</v>
      </c>
      <c r="E102" s="46">
        <v>41635</v>
      </c>
      <c r="F102" s="31">
        <v>58374</v>
      </c>
      <c r="G102" s="31">
        <v>58374</v>
      </c>
      <c r="H102" s="425">
        <f t="shared" si="1"/>
        <v>0</v>
      </c>
      <c r="I102" s="31"/>
      <c r="J102" s="6"/>
      <c r="K102" s="88" t="s">
        <v>1212</v>
      </c>
      <c r="L102" s="50"/>
      <c r="M102" s="50"/>
      <c r="Q102" s="309"/>
      <c r="R102" s="309"/>
    </row>
    <row r="103" spans="1:18" s="307" customFormat="1" ht="57" customHeight="1">
      <c r="A103" s="423">
        <v>90</v>
      </c>
      <c r="B103" s="9"/>
      <c r="C103" s="24" t="s">
        <v>1213</v>
      </c>
      <c r="D103" s="428" t="s">
        <v>417</v>
      </c>
      <c r="E103" s="46">
        <v>41635</v>
      </c>
      <c r="F103" s="31">
        <v>7100</v>
      </c>
      <c r="G103" s="31">
        <v>7100</v>
      </c>
      <c r="H103" s="425">
        <f t="shared" si="1"/>
        <v>0</v>
      </c>
      <c r="I103" s="31"/>
      <c r="J103" s="6"/>
      <c r="K103" s="88" t="s">
        <v>1214</v>
      </c>
      <c r="L103" s="50"/>
      <c r="M103" s="50"/>
      <c r="Q103" s="309"/>
      <c r="R103" s="309"/>
    </row>
    <row r="104" spans="1:18" s="307" customFormat="1" ht="60.75" customHeight="1">
      <c r="A104" s="423">
        <v>91</v>
      </c>
      <c r="B104" s="9"/>
      <c r="C104" s="24" t="s">
        <v>1215</v>
      </c>
      <c r="D104" s="428" t="s">
        <v>417</v>
      </c>
      <c r="E104" s="46">
        <v>41635</v>
      </c>
      <c r="F104" s="31">
        <v>39296</v>
      </c>
      <c r="G104" s="31">
        <v>39296</v>
      </c>
      <c r="H104" s="425">
        <f t="shared" si="1"/>
        <v>0</v>
      </c>
      <c r="I104" s="31"/>
      <c r="J104" s="6"/>
      <c r="K104" s="88" t="s">
        <v>1216</v>
      </c>
      <c r="L104" s="50"/>
      <c r="M104" s="50"/>
      <c r="Q104" s="309"/>
      <c r="R104" s="309"/>
    </row>
    <row r="105" spans="1:18" s="307" customFormat="1" ht="50.25" customHeight="1">
      <c r="A105" s="423">
        <v>92</v>
      </c>
      <c r="B105" s="9"/>
      <c r="C105" s="24" t="s">
        <v>1217</v>
      </c>
      <c r="D105" s="428" t="s">
        <v>417</v>
      </c>
      <c r="E105" s="46">
        <v>41635</v>
      </c>
      <c r="F105" s="31">
        <v>3350</v>
      </c>
      <c r="G105" s="31">
        <v>3350</v>
      </c>
      <c r="H105" s="425">
        <f t="shared" si="1"/>
        <v>0</v>
      </c>
      <c r="I105" s="31"/>
      <c r="J105" s="6"/>
      <c r="K105" s="88" t="s">
        <v>1260</v>
      </c>
      <c r="L105" s="50"/>
      <c r="M105" s="50"/>
      <c r="Q105" s="309"/>
      <c r="R105" s="309"/>
    </row>
    <row r="106" spans="1:18" s="307" customFormat="1" ht="50.25" customHeight="1">
      <c r="A106" s="423">
        <v>93</v>
      </c>
      <c r="B106" s="9"/>
      <c r="C106" s="24" t="s">
        <v>1218</v>
      </c>
      <c r="D106" s="428" t="s">
        <v>1185</v>
      </c>
      <c r="E106" s="46">
        <v>41635</v>
      </c>
      <c r="F106" s="31">
        <v>24000</v>
      </c>
      <c r="G106" s="31">
        <v>24000</v>
      </c>
      <c r="H106" s="425">
        <f t="shared" si="1"/>
        <v>0</v>
      </c>
      <c r="I106" s="31"/>
      <c r="J106" s="6"/>
      <c r="K106" s="88" t="s">
        <v>1219</v>
      </c>
      <c r="L106" s="50"/>
      <c r="M106" s="50"/>
      <c r="Q106" s="309"/>
      <c r="R106" s="309"/>
    </row>
    <row r="107" spans="1:18" s="307" customFormat="1" ht="50.25" customHeight="1">
      <c r="A107" s="423">
        <v>94</v>
      </c>
      <c r="B107" s="9"/>
      <c r="C107" s="24" t="s">
        <v>1220</v>
      </c>
      <c r="D107" s="428"/>
      <c r="E107" s="46">
        <v>41631</v>
      </c>
      <c r="F107" s="31">
        <v>27800</v>
      </c>
      <c r="G107" s="31">
        <v>27800</v>
      </c>
      <c r="H107" s="425">
        <f t="shared" si="1"/>
        <v>0</v>
      </c>
      <c r="I107" s="31"/>
      <c r="J107" s="6"/>
      <c r="K107" s="88" t="s">
        <v>1303</v>
      </c>
      <c r="L107" s="50"/>
      <c r="M107" s="50"/>
      <c r="Q107" s="309"/>
      <c r="R107" s="309"/>
    </row>
    <row r="108" spans="1:18" s="307" customFormat="1" ht="50.25" customHeight="1">
      <c r="A108" s="423">
        <v>95</v>
      </c>
      <c r="B108" s="9"/>
      <c r="C108" s="24" t="s">
        <v>1221</v>
      </c>
      <c r="D108" s="428"/>
      <c r="E108" s="46">
        <v>41631</v>
      </c>
      <c r="F108" s="31">
        <v>27800</v>
      </c>
      <c r="G108" s="31">
        <v>27800</v>
      </c>
      <c r="H108" s="425">
        <f t="shared" si="1"/>
        <v>0</v>
      </c>
      <c r="I108" s="31"/>
      <c r="J108" s="6"/>
      <c r="K108" s="88" t="s">
        <v>1222</v>
      </c>
      <c r="L108" s="50"/>
      <c r="M108" s="50"/>
      <c r="Q108" s="309"/>
      <c r="R108" s="309"/>
    </row>
    <row r="109" spans="1:18" s="307" customFormat="1" ht="50.25" customHeight="1">
      <c r="A109" s="423">
        <v>96</v>
      </c>
      <c r="B109" s="9"/>
      <c r="C109" s="24" t="s">
        <v>1223</v>
      </c>
      <c r="D109" s="428"/>
      <c r="E109" s="46">
        <v>41631</v>
      </c>
      <c r="F109" s="31">
        <v>25678</v>
      </c>
      <c r="G109" s="31">
        <v>25678</v>
      </c>
      <c r="H109" s="425">
        <f t="shared" si="1"/>
        <v>0</v>
      </c>
      <c r="I109" s="31"/>
      <c r="J109" s="6"/>
      <c r="K109" s="88" t="s">
        <v>1224</v>
      </c>
      <c r="L109" s="50"/>
      <c r="M109" s="50"/>
      <c r="Q109" s="309"/>
      <c r="R109" s="309"/>
    </row>
    <row r="110" spans="1:18" s="307" customFormat="1" ht="50.25" customHeight="1">
      <c r="A110" s="423">
        <v>97</v>
      </c>
      <c r="B110" s="9"/>
      <c r="C110" s="24" t="s">
        <v>1225</v>
      </c>
      <c r="D110" s="428" t="s">
        <v>417</v>
      </c>
      <c r="E110" s="46">
        <v>41631</v>
      </c>
      <c r="F110" s="31">
        <v>8610</v>
      </c>
      <c r="G110" s="31">
        <v>8610</v>
      </c>
      <c r="H110" s="425">
        <f t="shared" si="1"/>
        <v>0</v>
      </c>
      <c r="I110" s="31"/>
      <c r="J110" s="6"/>
      <c r="K110" s="88" t="s">
        <v>1226</v>
      </c>
      <c r="L110" s="50"/>
      <c r="M110" s="50"/>
      <c r="Q110" s="309"/>
      <c r="R110" s="309"/>
    </row>
    <row r="111" spans="1:18" s="307" customFormat="1" ht="50.25" customHeight="1">
      <c r="A111" s="423">
        <v>98</v>
      </c>
      <c r="B111" s="9"/>
      <c r="C111" s="24" t="s">
        <v>1227</v>
      </c>
      <c r="D111" s="428" t="s">
        <v>417</v>
      </c>
      <c r="E111" s="46">
        <v>41631</v>
      </c>
      <c r="F111" s="31">
        <v>8610</v>
      </c>
      <c r="G111" s="31">
        <v>8610</v>
      </c>
      <c r="H111" s="425">
        <f t="shared" si="1"/>
        <v>0</v>
      </c>
      <c r="I111" s="31"/>
      <c r="J111" s="6"/>
      <c r="K111" s="88" t="s">
        <v>1234</v>
      </c>
      <c r="L111" s="50"/>
      <c r="M111" s="50"/>
      <c r="Q111" s="309"/>
      <c r="R111" s="309"/>
    </row>
    <row r="112" spans="1:18" s="307" customFormat="1" ht="50.25" customHeight="1">
      <c r="A112" s="423">
        <v>99</v>
      </c>
      <c r="B112" s="9"/>
      <c r="C112" s="24" t="s">
        <v>1228</v>
      </c>
      <c r="D112" s="428" t="s">
        <v>417</v>
      </c>
      <c r="E112" s="46">
        <v>41631</v>
      </c>
      <c r="F112" s="31">
        <v>8610</v>
      </c>
      <c r="G112" s="31">
        <v>8610</v>
      </c>
      <c r="H112" s="425">
        <f t="shared" si="1"/>
        <v>0</v>
      </c>
      <c r="I112" s="31"/>
      <c r="J112" s="6"/>
      <c r="K112" s="88" t="s">
        <v>1235</v>
      </c>
      <c r="L112" s="50"/>
      <c r="M112" s="50"/>
      <c r="Q112" s="309"/>
      <c r="R112" s="309"/>
    </row>
    <row r="113" spans="1:18" s="307" customFormat="1" ht="50.25" customHeight="1">
      <c r="A113" s="423">
        <v>100</v>
      </c>
      <c r="B113" s="9"/>
      <c r="C113" s="24" t="s">
        <v>1229</v>
      </c>
      <c r="D113" s="428" t="s">
        <v>417</v>
      </c>
      <c r="E113" s="46">
        <v>41631</v>
      </c>
      <c r="F113" s="31">
        <v>8610</v>
      </c>
      <c r="G113" s="31">
        <v>8610</v>
      </c>
      <c r="H113" s="425">
        <f t="shared" si="1"/>
        <v>0</v>
      </c>
      <c r="I113" s="31"/>
      <c r="J113" s="6"/>
      <c r="K113" s="88" t="s">
        <v>1236</v>
      </c>
      <c r="L113" s="50"/>
      <c r="M113" s="50"/>
      <c r="Q113" s="309"/>
      <c r="R113" s="309"/>
    </row>
    <row r="114" spans="1:18" s="307" customFormat="1" ht="50.25" customHeight="1">
      <c r="A114" s="423">
        <v>101</v>
      </c>
      <c r="B114" s="9"/>
      <c r="C114" s="24" t="s">
        <v>1230</v>
      </c>
      <c r="D114" s="428" t="s">
        <v>417</v>
      </c>
      <c r="E114" s="46">
        <v>41631</v>
      </c>
      <c r="F114" s="31">
        <v>8610</v>
      </c>
      <c r="G114" s="31">
        <v>8610</v>
      </c>
      <c r="H114" s="425">
        <f t="shared" si="1"/>
        <v>0</v>
      </c>
      <c r="I114" s="31"/>
      <c r="J114" s="6"/>
      <c r="K114" s="88" t="s">
        <v>1237</v>
      </c>
      <c r="L114" s="50"/>
      <c r="M114" s="50"/>
      <c r="Q114" s="309"/>
      <c r="R114" s="309"/>
    </row>
    <row r="115" spans="1:18" s="307" customFormat="1" ht="50.25" customHeight="1">
      <c r="A115" s="423">
        <v>102</v>
      </c>
      <c r="B115" s="9"/>
      <c r="C115" s="24" t="s">
        <v>1231</v>
      </c>
      <c r="D115" s="428" t="s">
        <v>417</v>
      </c>
      <c r="E115" s="46">
        <v>41631</v>
      </c>
      <c r="F115" s="31">
        <v>8610</v>
      </c>
      <c r="G115" s="31">
        <v>8610</v>
      </c>
      <c r="H115" s="425">
        <f t="shared" si="1"/>
        <v>0</v>
      </c>
      <c r="I115" s="31"/>
      <c r="J115" s="6"/>
      <c r="K115" s="88" t="s">
        <v>1238</v>
      </c>
      <c r="L115" s="50"/>
      <c r="M115" s="50"/>
      <c r="Q115" s="309"/>
      <c r="R115" s="309"/>
    </row>
    <row r="116" spans="1:18" s="307" customFormat="1" ht="50.25" customHeight="1">
      <c r="A116" s="423">
        <v>103</v>
      </c>
      <c r="B116" s="9"/>
      <c r="C116" s="24" t="s">
        <v>1232</v>
      </c>
      <c r="D116" s="428" t="s">
        <v>417</v>
      </c>
      <c r="E116" s="46">
        <v>41631</v>
      </c>
      <c r="F116" s="31">
        <v>8610</v>
      </c>
      <c r="G116" s="31">
        <v>8610</v>
      </c>
      <c r="H116" s="425">
        <f t="shared" si="1"/>
        <v>0</v>
      </c>
      <c r="I116" s="31"/>
      <c r="J116" s="6"/>
      <c r="K116" s="88" t="s">
        <v>1239</v>
      </c>
      <c r="L116" s="50"/>
      <c r="M116" s="50"/>
      <c r="Q116" s="309"/>
      <c r="R116" s="309"/>
    </row>
    <row r="117" spans="1:18" s="307" customFormat="1" ht="50.25" customHeight="1">
      <c r="A117" s="423">
        <v>104</v>
      </c>
      <c r="B117" s="9"/>
      <c r="C117" s="24" t="s">
        <v>1233</v>
      </c>
      <c r="D117" s="428" t="s">
        <v>417</v>
      </c>
      <c r="E117" s="46">
        <v>41631</v>
      </c>
      <c r="F117" s="31">
        <v>8610</v>
      </c>
      <c r="G117" s="31">
        <v>8610</v>
      </c>
      <c r="H117" s="425">
        <f t="shared" si="1"/>
        <v>0</v>
      </c>
      <c r="I117" s="31"/>
      <c r="J117" s="6"/>
      <c r="K117" s="88" t="s">
        <v>1240</v>
      </c>
      <c r="L117" s="50"/>
      <c r="M117" s="50"/>
      <c r="Q117" s="309"/>
      <c r="R117" s="309"/>
    </row>
    <row r="118" spans="1:18" s="307" customFormat="1" ht="50.25" customHeight="1">
      <c r="A118" s="423">
        <v>105</v>
      </c>
      <c r="B118" s="6"/>
      <c r="C118" s="24" t="s">
        <v>1241</v>
      </c>
      <c r="D118" s="428" t="s">
        <v>417</v>
      </c>
      <c r="E118" s="46">
        <v>41631</v>
      </c>
      <c r="F118" s="31">
        <v>3800</v>
      </c>
      <c r="G118" s="31">
        <v>3800</v>
      </c>
      <c r="H118" s="425">
        <f t="shared" si="1"/>
        <v>0</v>
      </c>
      <c r="I118" s="31"/>
      <c r="J118" s="6"/>
      <c r="K118" s="88" t="s">
        <v>1242</v>
      </c>
      <c r="L118" s="50"/>
      <c r="M118" s="50"/>
      <c r="Q118" s="309"/>
      <c r="R118" s="309"/>
    </row>
    <row r="119" spans="1:18" s="307" customFormat="1" ht="50.25" customHeight="1">
      <c r="A119" s="423">
        <v>106</v>
      </c>
      <c r="B119" s="6"/>
      <c r="C119" s="24" t="s">
        <v>0</v>
      </c>
      <c r="D119" s="428" t="s">
        <v>417</v>
      </c>
      <c r="E119" s="46">
        <v>41631</v>
      </c>
      <c r="F119" s="31">
        <v>3800</v>
      </c>
      <c r="G119" s="31">
        <v>3800</v>
      </c>
      <c r="H119" s="425">
        <f t="shared" si="1"/>
        <v>0</v>
      </c>
      <c r="I119" s="31"/>
      <c r="J119" s="6"/>
      <c r="K119" s="88" t="s">
        <v>5</v>
      </c>
      <c r="L119" s="50"/>
      <c r="M119" s="50"/>
      <c r="Q119" s="309"/>
      <c r="R119" s="309"/>
    </row>
    <row r="120" spans="1:18" s="307" customFormat="1" ht="50.25" customHeight="1">
      <c r="A120" s="423">
        <v>107</v>
      </c>
      <c r="B120" s="6"/>
      <c r="C120" s="24" t="s">
        <v>1</v>
      </c>
      <c r="D120" s="428" t="s">
        <v>417</v>
      </c>
      <c r="E120" s="46">
        <v>41631</v>
      </c>
      <c r="F120" s="31">
        <v>3800</v>
      </c>
      <c r="G120" s="31">
        <v>3800</v>
      </c>
      <c r="H120" s="425">
        <f t="shared" si="1"/>
        <v>0</v>
      </c>
      <c r="I120" s="31"/>
      <c r="J120" s="6"/>
      <c r="K120" s="88" t="s">
        <v>6</v>
      </c>
      <c r="L120" s="50"/>
      <c r="M120" s="50"/>
      <c r="Q120" s="309"/>
      <c r="R120" s="309"/>
    </row>
    <row r="121" spans="1:18" s="307" customFormat="1" ht="50.25" customHeight="1">
      <c r="A121" s="423">
        <v>108</v>
      </c>
      <c r="B121" s="6"/>
      <c r="C121" s="24" t="s">
        <v>2</v>
      </c>
      <c r="D121" s="428" t="s">
        <v>417</v>
      </c>
      <c r="E121" s="46">
        <v>41631</v>
      </c>
      <c r="F121" s="31">
        <v>3800</v>
      </c>
      <c r="G121" s="31">
        <v>3800</v>
      </c>
      <c r="H121" s="425">
        <f t="shared" si="1"/>
        <v>0</v>
      </c>
      <c r="I121" s="31"/>
      <c r="J121" s="6"/>
      <c r="K121" s="88" t="s">
        <v>7</v>
      </c>
      <c r="L121" s="50"/>
      <c r="M121" s="50"/>
      <c r="Q121" s="309"/>
      <c r="R121" s="309"/>
    </row>
    <row r="122" spans="1:18" s="307" customFormat="1" ht="50.25" customHeight="1">
      <c r="A122" s="423">
        <v>109</v>
      </c>
      <c r="B122" s="6"/>
      <c r="C122" s="24" t="s">
        <v>3</v>
      </c>
      <c r="D122" s="428" t="s">
        <v>417</v>
      </c>
      <c r="E122" s="46">
        <v>41631</v>
      </c>
      <c r="F122" s="31">
        <v>3800</v>
      </c>
      <c r="G122" s="31">
        <v>3800</v>
      </c>
      <c r="H122" s="425">
        <f t="shared" si="1"/>
        <v>0</v>
      </c>
      <c r="I122" s="31"/>
      <c r="J122" s="6"/>
      <c r="K122" s="88" t="s">
        <v>8</v>
      </c>
      <c r="L122" s="50"/>
      <c r="M122" s="50"/>
      <c r="Q122" s="309"/>
      <c r="R122" s="309"/>
    </row>
    <row r="123" spans="1:18" s="307" customFormat="1" ht="50.25" customHeight="1">
      <c r="A123" s="423">
        <v>110</v>
      </c>
      <c r="B123" s="6"/>
      <c r="C123" s="24" t="s">
        <v>4</v>
      </c>
      <c r="D123" s="428" t="s">
        <v>417</v>
      </c>
      <c r="E123" s="46">
        <v>41631</v>
      </c>
      <c r="F123" s="31">
        <v>3800</v>
      </c>
      <c r="G123" s="31">
        <v>3800</v>
      </c>
      <c r="H123" s="425">
        <f t="shared" si="1"/>
        <v>0</v>
      </c>
      <c r="I123" s="31"/>
      <c r="J123" s="6"/>
      <c r="K123" s="88" t="s">
        <v>9</v>
      </c>
      <c r="L123" s="50"/>
      <c r="M123" s="50"/>
      <c r="Q123" s="309"/>
      <c r="R123" s="309"/>
    </row>
    <row r="124" spans="1:18" s="307" customFormat="1" ht="50.25" customHeight="1">
      <c r="A124" s="423">
        <v>111</v>
      </c>
      <c r="B124" s="6"/>
      <c r="C124" s="24" t="s">
        <v>10</v>
      </c>
      <c r="D124" s="428"/>
      <c r="E124" s="46">
        <v>41631</v>
      </c>
      <c r="F124" s="31">
        <v>28945</v>
      </c>
      <c r="G124" s="31">
        <v>28945</v>
      </c>
      <c r="H124" s="425">
        <f t="shared" si="1"/>
        <v>0</v>
      </c>
      <c r="I124" s="31"/>
      <c r="J124" s="6"/>
      <c r="K124" s="88" t="s">
        <v>11</v>
      </c>
      <c r="L124" s="50"/>
      <c r="M124" s="50"/>
      <c r="Q124" s="309"/>
      <c r="R124" s="309"/>
    </row>
    <row r="125" spans="1:18" s="307" customFormat="1" ht="50.25" customHeight="1">
      <c r="A125" s="423">
        <v>112</v>
      </c>
      <c r="B125" s="6"/>
      <c r="C125" s="24" t="s">
        <v>12</v>
      </c>
      <c r="D125" s="428" t="s">
        <v>417</v>
      </c>
      <c r="E125" s="46">
        <v>41631</v>
      </c>
      <c r="F125" s="31">
        <v>12588</v>
      </c>
      <c r="G125" s="31">
        <v>12588</v>
      </c>
      <c r="H125" s="425">
        <f t="shared" si="1"/>
        <v>0</v>
      </c>
      <c r="I125" s="31"/>
      <c r="J125" s="6"/>
      <c r="K125" s="88" t="s">
        <v>13</v>
      </c>
      <c r="L125" s="50"/>
      <c r="M125" s="50"/>
      <c r="Q125" s="309"/>
      <c r="R125" s="309"/>
    </row>
    <row r="126" spans="1:18" s="307" customFormat="1" ht="50.25" customHeight="1">
      <c r="A126" s="423">
        <v>113</v>
      </c>
      <c r="B126" s="6"/>
      <c r="C126" s="24" t="s">
        <v>14</v>
      </c>
      <c r="D126" s="428" t="s">
        <v>417</v>
      </c>
      <c r="E126" s="46">
        <v>41631</v>
      </c>
      <c r="F126" s="31">
        <v>11153</v>
      </c>
      <c r="G126" s="31">
        <v>11153</v>
      </c>
      <c r="H126" s="425">
        <f t="shared" si="1"/>
        <v>0</v>
      </c>
      <c r="I126" s="31"/>
      <c r="J126" s="6"/>
      <c r="K126" s="88" t="s">
        <v>15</v>
      </c>
      <c r="L126" s="50"/>
      <c r="M126" s="50"/>
      <c r="Q126" s="309"/>
      <c r="R126" s="309"/>
    </row>
    <row r="127" spans="1:18" s="307" customFormat="1" ht="50.25" customHeight="1">
      <c r="A127" s="423">
        <v>114</v>
      </c>
      <c r="B127" s="6"/>
      <c r="C127" s="24" t="s">
        <v>16</v>
      </c>
      <c r="D127" s="428" t="s">
        <v>417</v>
      </c>
      <c r="E127" s="46">
        <v>41631</v>
      </c>
      <c r="F127" s="31">
        <v>9360</v>
      </c>
      <c r="G127" s="31">
        <v>9360</v>
      </c>
      <c r="H127" s="425">
        <f t="shared" si="1"/>
        <v>0</v>
      </c>
      <c r="I127" s="31"/>
      <c r="J127" s="6"/>
      <c r="K127" s="88" t="s">
        <v>17</v>
      </c>
      <c r="L127" s="50"/>
      <c r="M127" s="50"/>
      <c r="Q127" s="309"/>
      <c r="R127" s="309"/>
    </row>
    <row r="128" spans="1:18" s="307" customFormat="1" ht="50.25" customHeight="1">
      <c r="A128" s="423">
        <v>115</v>
      </c>
      <c r="B128" s="6"/>
      <c r="C128" s="24" t="s">
        <v>18</v>
      </c>
      <c r="D128" s="428" t="s">
        <v>417</v>
      </c>
      <c r="E128" s="46">
        <v>41631</v>
      </c>
      <c r="F128" s="31">
        <v>15159.96</v>
      </c>
      <c r="G128" s="31">
        <v>75800</v>
      </c>
      <c r="H128" s="425">
        <f t="shared" si="1"/>
        <v>60640.04</v>
      </c>
      <c r="I128" s="31"/>
      <c r="J128" s="6"/>
      <c r="K128" s="88" t="s">
        <v>19</v>
      </c>
      <c r="L128" s="50"/>
      <c r="M128" s="50"/>
      <c r="Q128" s="309"/>
      <c r="R128" s="309"/>
    </row>
    <row r="129" spans="1:18" s="307" customFormat="1" ht="50.25" customHeight="1">
      <c r="A129" s="423">
        <v>116</v>
      </c>
      <c r="B129" s="6"/>
      <c r="C129" s="24" t="s">
        <v>21</v>
      </c>
      <c r="D129" s="428"/>
      <c r="E129" s="46">
        <v>41631</v>
      </c>
      <c r="F129" s="31">
        <v>24880</v>
      </c>
      <c r="G129" s="31">
        <v>24880</v>
      </c>
      <c r="H129" s="425">
        <f t="shared" si="1"/>
        <v>0</v>
      </c>
      <c r="I129" s="31"/>
      <c r="J129" s="6"/>
      <c r="K129" s="88" t="s">
        <v>20</v>
      </c>
      <c r="L129" s="50"/>
      <c r="M129" s="50"/>
      <c r="Q129" s="309"/>
      <c r="R129" s="309"/>
    </row>
    <row r="130" spans="1:18" s="307" customFormat="1" ht="60" customHeight="1">
      <c r="A130" s="423">
        <v>117</v>
      </c>
      <c r="B130" s="6"/>
      <c r="C130" s="24" t="s">
        <v>22</v>
      </c>
      <c r="D130" s="428" t="s">
        <v>417</v>
      </c>
      <c r="E130" s="46">
        <v>41635</v>
      </c>
      <c r="F130" s="31">
        <v>14663.88</v>
      </c>
      <c r="G130" s="31">
        <v>48880</v>
      </c>
      <c r="H130" s="425">
        <f t="shared" si="1"/>
        <v>34216.12</v>
      </c>
      <c r="I130" s="31"/>
      <c r="J130" s="6"/>
      <c r="K130" s="88" t="s">
        <v>23</v>
      </c>
      <c r="L130" s="50"/>
      <c r="M130" s="50"/>
      <c r="Q130" s="309"/>
      <c r="R130" s="309"/>
    </row>
    <row r="131" spans="1:18" s="307" customFormat="1" ht="57" customHeight="1">
      <c r="A131" s="423">
        <v>118</v>
      </c>
      <c r="B131" s="6"/>
      <c r="C131" s="24" t="s">
        <v>24</v>
      </c>
      <c r="D131" s="428" t="s">
        <v>417</v>
      </c>
      <c r="E131" s="46">
        <v>41637</v>
      </c>
      <c r="F131" s="31">
        <v>6750</v>
      </c>
      <c r="G131" s="31">
        <v>6750</v>
      </c>
      <c r="H131" s="425">
        <f t="shared" si="1"/>
        <v>0</v>
      </c>
      <c r="I131" s="31"/>
      <c r="J131" s="6"/>
      <c r="K131" s="88" t="s">
        <v>1287</v>
      </c>
      <c r="L131" s="50"/>
      <c r="M131" s="50"/>
      <c r="Q131" s="309"/>
      <c r="R131" s="309"/>
    </row>
    <row r="132" spans="1:18" s="307" customFormat="1" ht="50.25" customHeight="1">
      <c r="A132" s="423">
        <v>119</v>
      </c>
      <c r="B132" s="6"/>
      <c r="C132" s="24" t="s">
        <v>26</v>
      </c>
      <c r="D132" s="428" t="s">
        <v>417</v>
      </c>
      <c r="E132" s="46">
        <v>41637</v>
      </c>
      <c r="F132" s="31">
        <v>25500</v>
      </c>
      <c r="G132" s="31">
        <v>25500</v>
      </c>
      <c r="H132" s="425">
        <f t="shared" si="1"/>
        <v>0</v>
      </c>
      <c r="I132" s="31"/>
      <c r="J132" s="6"/>
      <c r="K132" s="88" t="s">
        <v>25</v>
      </c>
      <c r="L132" s="50"/>
      <c r="M132" s="50"/>
      <c r="Q132" s="309"/>
      <c r="R132" s="309"/>
    </row>
    <row r="133" spans="1:18" s="307" customFormat="1" ht="50.25" customHeight="1">
      <c r="A133" s="423">
        <v>120</v>
      </c>
      <c r="B133" s="6"/>
      <c r="C133" s="24" t="s">
        <v>27</v>
      </c>
      <c r="D133" s="428"/>
      <c r="E133" s="46">
        <v>41635</v>
      </c>
      <c r="F133" s="31">
        <v>8532.47</v>
      </c>
      <c r="G133" s="31">
        <v>8532.47</v>
      </c>
      <c r="H133" s="425">
        <f t="shared" si="1"/>
        <v>0</v>
      </c>
      <c r="I133" s="31"/>
      <c r="J133" s="6"/>
      <c r="K133" s="88" t="s">
        <v>28</v>
      </c>
      <c r="L133" s="50"/>
      <c r="M133" s="50"/>
      <c r="Q133" s="309"/>
      <c r="R133" s="309"/>
    </row>
    <row r="134" spans="1:18" s="307" customFormat="1" ht="50.25" customHeight="1">
      <c r="A134" s="423">
        <v>121</v>
      </c>
      <c r="B134" s="6"/>
      <c r="C134" s="24" t="s">
        <v>29</v>
      </c>
      <c r="D134" s="428" t="s">
        <v>417</v>
      </c>
      <c r="E134" s="46">
        <v>41635</v>
      </c>
      <c r="F134" s="31">
        <v>9885</v>
      </c>
      <c r="G134" s="31">
        <v>9885</v>
      </c>
      <c r="H134" s="425">
        <f t="shared" si="1"/>
        <v>0</v>
      </c>
      <c r="I134" s="31"/>
      <c r="J134" s="6"/>
      <c r="K134" s="88" t="s">
        <v>30</v>
      </c>
      <c r="L134" s="50"/>
      <c r="M134" s="50"/>
      <c r="Q134" s="309"/>
      <c r="R134" s="309"/>
    </row>
    <row r="135" spans="1:18" s="307" customFormat="1" ht="50.25" customHeight="1">
      <c r="A135" s="423">
        <v>122</v>
      </c>
      <c r="B135" s="6"/>
      <c r="C135" s="24" t="s">
        <v>31</v>
      </c>
      <c r="D135" s="428" t="s">
        <v>417</v>
      </c>
      <c r="E135" s="46">
        <v>41631</v>
      </c>
      <c r="F135" s="31">
        <v>4180</v>
      </c>
      <c r="G135" s="31">
        <v>4180</v>
      </c>
      <c r="H135" s="425">
        <f t="shared" si="1"/>
        <v>0</v>
      </c>
      <c r="I135" s="31"/>
      <c r="J135" s="6"/>
      <c r="K135" s="88" t="s">
        <v>1004</v>
      </c>
      <c r="L135" s="50"/>
      <c r="M135" s="50"/>
      <c r="Q135" s="309"/>
      <c r="R135" s="309"/>
    </row>
    <row r="136" spans="1:18" s="307" customFormat="1" ht="50.25" customHeight="1">
      <c r="A136" s="423">
        <v>123</v>
      </c>
      <c r="B136" s="6"/>
      <c r="C136" s="24" t="s">
        <v>31</v>
      </c>
      <c r="D136" s="428" t="s">
        <v>417</v>
      </c>
      <c r="E136" s="46">
        <v>41631</v>
      </c>
      <c r="F136" s="31">
        <v>4180</v>
      </c>
      <c r="G136" s="31">
        <v>4180</v>
      </c>
      <c r="H136" s="425">
        <f t="shared" si="1"/>
        <v>0</v>
      </c>
      <c r="I136" s="31"/>
      <c r="J136" s="6"/>
      <c r="K136" s="88" t="s">
        <v>1005</v>
      </c>
      <c r="L136" s="50"/>
      <c r="M136" s="50"/>
      <c r="Q136" s="309"/>
      <c r="R136" s="309"/>
    </row>
    <row r="137" spans="1:18" s="307" customFormat="1" ht="50.25" customHeight="1">
      <c r="A137" s="423">
        <v>124</v>
      </c>
      <c r="B137" s="6"/>
      <c r="C137" s="24" t="s">
        <v>31</v>
      </c>
      <c r="D137" s="428" t="s">
        <v>417</v>
      </c>
      <c r="E137" s="46">
        <v>41631</v>
      </c>
      <c r="F137" s="31">
        <v>4180</v>
      </c>
      <c r="G137" s="31">
        <v>4180</v>
      </c>
      <c r="H137" s="425">
        <f t="shared" si="1"/>
        <v>0</v>
      </c>
      <c r="I137" s="31"/>
      <c r="J137" s="6"/>
      <c r="K137" s="88" t="s">
        <v>1006</v>
      </c>
      <c r="L137" s="50"/>
      <c r="M137" s="50"/>
      <c r="Q137" s="309"/>
      <c r="R137" s="309"/>
    </row>
    <row r="138" spans="1:18" s="307" customFormat="1" ht="50.25" customHeight="1">
      <c r="A138" s="423">
        <v>125</v>
      </c>
      <c r="B138" s="6"/>
      <c r="C138" s="24" t="s">
        <v>1007</v>
      </c>
      <c r="D138" s="428" t="s">
        <v>417</v>
      </c>
      <c r="E138" s="46">
        <v>41631</v>
      </c>
      <c r="F138" s="31">
        <v>4235</v>
      </c>
      <c r="G138" s="31">
        <v>4235</v>
      </c>
      <c r="H138" s="425">
        <f t="shared" si="1"/>
        <v>0</v>
      </c>
      <c r="I138" s="31"/>
      <c r="J138" s="6"/>
      <c r="K138" s="88" t="s">
        <v>1008</v>
      </c>
      <c r="L138" s="50"/>
      <c r="M138" s="50"/>
      <c r="Q138" s="309"/>
      <c r="R138" s="309"/>
    </row>
    <row r="139" spans="1:18" s="307" customFormat="1" ht="50.25" customHeight="1">
      <c r="A139" s="423">
        <v>126</v>
      </c>
      <c r="B139" s="6"/>
      <c r="C139" s="24" t="s">
        <v>1007</v>
      </c>
      <c r="D139" s="428" t="s">
        <v>417</v>
      </c>
      <c r="E139" s="46">
        <v>41631</v>
      </c>
      <c r="F139" s="31">
        <v>4235</v>
      </c>
      <c r="G139" s="31">
        <v>4235</v>
      </c>
      <c r="H139" s="425">
        <f t="shared" si="1"/>
        <v>0</v>
      </c>
      <c r="I139" s="31"/>
      <c r="J139" s="6"/>
      <c r="K139" s="88" t="s">
        <v>1009</v>
      </c>
      <c r="L139" s="50"/>
      <c r="M139" s="50"/>
      <c r="Q139" s="309"/>
      <c r="R139" s="309"/>
    </row>
    <row r="140" spans="1:18" s="307" customFormat="1" ht="50.25" customHeight="1">
      <c r="A140" s="423">
        <v>127</v>
      </c>
      <c r="B140" s="6"/>
      <c r="C140" s="24" t="s">
        <v>1007</v>
      </c>
      <c r="D140" s="428" t="s">
        <v>417</v>
      </c>
      <c r="E140" s="46">
        <v>41631</v>
      </c>
      <c r="F140" s="31">
        <v>4235</v>
      </c>
      <c r="G140" s="31">
        <v>4235</v>
      </c>
      <c r="H140" s="425">
        <f t="shared" si="1"/>
        <v>0</v>
      </c>
      <c r="I140" s="31"/>
      <c r="J140" s="6"/>
      <c r="K140" s="88" t="s">
        <v>1010</v>
      </c>
      <c r="L140" s="50"/>
      <c r="M140" s="50"/>
      <c r="Q140" s="309"/>
      <c r="R140" s="309"/>
    </row>
    <row r="141" spans="1:18" s="307" customFormat="1" ht="50.25" customHeight="1">
      <c r="A141" s="423">
        <v>128</v>
      </c>
      <c r="B141" s="6"/>
      <c r="C141" s="24" t="s">
        <v>1007</v>
      </c>
      <c r="D141" s="428" t="s">
        <v>417</v>
      </c>
      <c r="E141" s="46">
        <v>41631</v>
      </c>
      <c r="F141" s="31">
        <v>4235</v>
      </c>
      <c r="G141" s="31">
        <v>4235</v>
      </c>
      <c r="H141" s="425">
        <f t="shared" si="1"/>
        <v>0</v>
      </c>
      <c r="I141" s="31"/>
      <c r="J141" s="6"/>
      <c r="K141" s="88" t="s">
        <v>1011</v>
      </c>
      <c r="L141" s="50"/>
      <c r="M141" s="50"/>
      <c r="Q141" s="309"/>
      <c r="R141" s="309"/>
    </row>
    <row r="142" spans="1:18" s="307" customFormat="1" ht="50.25" customHeight="1">
      <c r="A142" s="423">
        <v>129</v>
      </c>
      <c r="B142" s="6"/>
      <c r="C142" s="24" t="s">
        <v>1007</v>
      </c>
      <c r="D142" s="428" t="s">
        <v>417</v>
      </c>
      <c r="E142" s="46">
        <v>41631</v>
      </c>
      <c r="F142" s="31">
        <v>4235</v>
      </c>
      <c r="G142" s="31">
        <v>4235</v>
      </c>
      <c r="H142" s="425">
        <f t="shared" si="1"/>
        <v>0</v>
      </c>
      <c r="I142" s="31"/>
      <c r="J142" s="6"/>
      <c r="K142" s="88" t="s">
        <v>1012</v>
      </c>
      <c r="L142" s="50"/>
      <c r="M142" s="50"/>
      <c r="Q142" s="309"/>
      <c r="R142" s="309"/>
    </row>
    <row r="143" spans="1:18" s="307" customFormat="1" ht="50.25" customHeight="1">
      <c r="A143" s="423">
        <v>130</v>
      </c>
      <c r="B143" s="6"/>
      <c r="C143" s="24" t="s">
        <v>1007</v>
      </c>
      <c r="D143" s="428" t="s">
        <v>417</v>
      </c>
      <c r="E143" s="46">
        <v>41631</v>
      </c>
      <c r="F143" s="31">
        <v>4235</v>
      </c>
      <c r="G143" s="31">
        <v>4235</v>
      </c>
      <c r="H143" s="425">
        <f aca="true" t="shared" si="2" ref="H143:H200">G143-F143</f>
        <v>0</v>
      </c>
      <c r="I143" s="31"/>
      <c r="J143" s="6"/>
      <c r="K143" s="88" t="s">
        <v>1013</v>
      </c>
      <c r="L143" s="50"/>
      <c r="M143" s="50"/>
      <c r="Q143" s="309"/>
      <c r="R143" s="309"/>
    </row>
    <row r="144" spans="1:18" s="307" customFormat="1" ht="50.25" customHeight="1">
      <c r="A144" s="423">
        <v>131</v>
      </c>
      <c r="B144" s="6"/>
      <c r="C144" s="24" t="s">
        <v>1007</v>
      </c>
      <c r="D144" s="428" t="s">
        <v>417</v>
      </c>
      <c r="E144" s="46">
        <v>41631</v>
      </c>
      <c r="F144" s="31">
        <v>4235</v>
      </c>
      <c r="G144" s="31">
        <v>4235</v>
      </c>
      <c r="H144" s="425">
        <f t="shared" si="2"/>
        <v>0</v>
      </c>
      <c r="I144" s="31"/>
      <c r="J144" s="6"/>
      <c r="K144" s="88" t="s">
        <v>1014</v>
      </c>
      <c r="L144" s="50"/>
      <c r="M144" s="50"/>
      <c r="Q144" s="309"/>
      <c r="R144" s="309"/>
    </row>
    <row r="145" spans="1:18" s="307" customFormat="1" ht="50.25" customHeight="1">
      <c r="A145" s="423">
        <v>132</v>
      </c>
      <c r="B145" s="6"/>
      <c r="C145" s="24" t="s">
        <v>1007</v>
      </c>
      <c r="D145" s="428" t="s">
        <v>417</v>
      </c>
      <c r="E145" s="46">
        <v>41631</v>
      </c>
      <c r="F145" s="31">
        <v>4235</v>
      </c>
      <c r="G145" s="31">
        <v>4235</v>
      </c>
      <c r="H145" s="425">
        <f t="shared" si="2"/>
        <v>0</v>
      </c>
      <c r="I145" s="31"/>
      <c r="J145" s="6"/>
      <c r="K145" s="88" t="s">
        <v>1015</v>
      </c>
      <c r="L145" s="50"/>
      <c r="M145" s="50"/>
      <c r="Q145" s="309"/>
      <c r="R145" s="309"/>
    </row>
    <row r="146" spans="1:18" s="307" customFormat="1" ht="50.25" customHeight="1">
      <c r="A146" s="423">
        <v>133</v>
      </c>
      <c r="B146" s="6"/>
      <c r="C146" s="24" t="s">
        <v>1007</v>
      </c>
      <c r="D146" s="428" t="s">
        <v>417</v>
      </c>
      <c r="E146" s="46">
        <v>41631</v>
      </c>
      <c r="F146" s="31">
        <v>4235</v>
      </c>
      <c r="G146" s="31">
        <v>4235</v>
      </c>
      <c r="H146" s="425">
        <f t="shared" si="2"/>
        <v>0</v>
      </c>
      <c r="I146" s="31"/>
      <c r="J146" s="6"/>
      <c r="K146" s="88" t="s">
        <v>1016</v>
      </c>
      <c r="L146" s="50"/>
      <c r="M146" s="50"/>
      <c r="Q146" s="309"/>
      <c r="R146" s="309"/>
    </row>
    <row r="147" spans="1:18" s="307" customFormat="1" ht="50.25" customHeight="1">
      <c r="A147" s="423">
        <v>134</v>
      </c>
      <c r="B147" s="6"/>
      <c r="C147" s="24" t="s">
        <v>1017</v>
      </c>
      <c r="D147" s="428" t="s">
        <v>417</v>
      </c>
      <c r="E147" s="46">
        <v>41631</v>
      </c>
      <c r="F147" s="31">
        <v>7920</v>
      </c>
      <c r="G147" s="31">
        <v>7920</v>
      </c>
      <c r="H147" s="425">
        <f t="shared" si="2"/>
        <v>0</v>
      </c>
      <c r="I147" s="31"/>
      <c r="J147" s="6"/>
      <c r="K147" s="88" t="s">
        <v>1018</v>
      </c>
      <c r="L147" s="50"/>
      <c r="M147" s="50"/>
      <c r="Q147" s="309"/>
      <c r="R147" s="309"/>
    </row>
    <row r="148" spans="1:18" s="307" customFormat="1" ht="50.25" customHeight="1">
      <c r="A148" s="423">
        <v>135</v>
      </c>
      <c r="B148" s="6"/>
      <c r="C148" s="24" t="s">
        <v>1017</v>
      </c>
      <c r="D148" s="428" t="s">
        <v>417</v>
      </c>
      <c r="E148" s="46">
        <v>41631</v>
      </c>
      <c r="F148" s="31">
        <v>7920</v>
      </c>
      <c r="G148" s="31">
        <v>7920</v>
      </c>
      <c r="H148" s="425">
        <f t="shared" si="2"/>
        <v>0</v>
      </c>
      <c r="I148" s="31"/>
      <c r="J148" s="6"/>
      <c r="K148" s="88" t="s">
        <v>1020</v>
      </c>
      <c r="L148" s="50"/>
      <c r="M148" s="50"/>
      <c r="Q148" s="309"/>
      <c r="R148" s="309"/>
    </row>
    <row r="149" spans="1:18" s="307" customFormat="1" ht="50.25" customHeight="1">
      <c r="A149" s="423">
        <v>136</v>
      </c>
      <c r="B149" s="6"/>
      <c r="C149" s="24" t="s">
        <v>1017</v>
      </c>
      <c r="D149" s="428" t="s">
        <v>417</v>
      </c>
      <c r="E149" s="46">
        <v>41631</v>
      </c>
      <c r="F149" s="31">
        <v>7920</v>
      </c>
      <c r="G149" s="31">
        <v>7920</v>
      </c>
      <c r="H149" s="425">
        <f t="shared" si="2"/>
        <v>0</v>
      </c>
      <c r="I149" s="31"/>
      <c r="J149" s="6"/>
      <c r="K149" s="88" t="s">
        <v>1021</v>
      </c>
      <c r="L149" s="50"/>
      <c r="M149" s="50"/>
      <c r="Q149" s="309"/>
      <c r="R149" s="309"/>
    </row>
    <row r="150" spans="1:18" s="307" customFormat="1" ht="50.25" customHeight="1">
      <c r="A150" s="423">
        <v>137</v>
      </c>
      <c r="B150" s="6"/>
      <c r="C150" s="24" t="s">
        <v>1019</v>
      </c>
      <c r="D150" s="428" t="s">
        <v>417</v>
      </c>
      <c r="E150" s="46">
        <v>41631</v>
      </c>
      <c r="F150" s="31">
        <v>5280</v>
      </c>
      <c r="G150" s="31">
        <v>5280</v>
      </c>
      <c r="H150" s="425">
        <f t="shared" si="2"/>
        <v>0</v>
      </c>
      <c r="I150" s="31"/>
      <c r="J150" s="6"/>
      <c r="K150" s="88" t="s">
        <v>1022</v>
      </c>
      <c r="L150" s="50"/>
      <c r="M150" s="50"/>
      <c r="Q150" s="309"/>
      <c r="R150" s="309"/>
    </row>
    <row r="151" spans="1:18" s="307" customFormat="1" ht="50.25" customHeight="1">
      <c r="A151" s="423">
        <v>138</v>
      </c>
      <c r="B151" s="6"/>
      <c r="C151" s="24" t="s">
        <v>1019</v>
      </c>
      <c r="D151" s="428" t="s">
        <v>417</v>
      </c>
      <c r="E151" s="46">
        <v>41631</v>
      </c>
      <c r="F151" s="31">
        <v>5280</v>
      </c>
      <c r="G151" s="31">
        <v>5280</v>
      </c>
      <c r="H151" s="425">
        <f t="shared" si="2"/>
        <v>0</v>
      </c>
      <c r="I151" s="31"/>
      <c r="J151" s="6"/>
      <c r="K151" s="88" t="s">
        <v>1023</v>
      </c>
      <c r="L151" s="50"/>
      <c r="M151" s="50"/>
      <c r="Q151" s="309"/>
      <c r="R151" s="309"/>
    </row>
    <row r="152" spans="1:18" s="307" customFormat="1" ht="50.25" customHeight="1">
      <c r="A152" s="423">
        <v>139</v>
      </c>
      <c r="B152" s="6"/>
      <c r="C152" s="24" t="s">
        <v>1019</v>
      </c>
      <c r="D152" s="428" t="s">
        <v>417</v>
      </c>
      <c r="E152" s="46">
        <v>41631</v>
      </c>
      <c r="F152" s="31">
        <v>5280</v>
      </c>
      <c r="G152" s="31">
        <v>5280</v>
      </c>
      <c r="H152" s="425">
        <f t="shared" si="2"/>
        <v>0</v>
      </c>
      <c r="I152" s="31"/>
      <c r="J152" s="6"/>
      <c r="K152" s="88" t="s">
        <v>1024</v>
      </c>
      <c r="L152" s="50"/>
      <c r="M152" s="50"/>
      <c r="Q152" s="309"/>
      <c r="R152" s="309"/>
    </row>
    <row r="153" spans="1:18" s="307" customFormat="1" ht="50.25" customHeight="1">
      <c r="A153" s="423">
        <v>140</v>
      </c>
      <c r="B153" s="6"/>
      <c r="C153" s="24" t="s">
        <v>1025</v>
      </c>
      <c r="D153" s="428" t="s">
        <v>417</v>
      </c>
      <c r="E153" s="46">
        <v>41631</v>
      </c>
      <c r="F153" s="31">
        <v>18700</v>
      </c>
      <c r="G153" s="31">
        <v>18700</v>
      </c>
      <c r="H153" s="425">
        <f t="shared" si="2"/>
        <v>0</v>
      </c>
      <c r="I153" s="31"/>
      <c r="J153" s="6"/>
      <c r="K153" s="88" t="s">
        <v>1026</v>
      </c>
      <c r="L153" s="50"/>
      <c r="M153" s="50"/>
      <c r="Q153" s="309"/>
      <c r="R153" s="309"/>
    </row>
    <row r="154" spans="1:18" s="307" customFormat="1" ht="50.25" customHeight="1">
      <c r="A154" s="423">
        <v>141</v>
      </c>
      <c r="B154" s="6"/>
      <c r="C154" s="24" t="s">
        <v>1025</v>
      </c>
      <c r="D154" s="428" t="s">
        <v>417</v>
      </c>
      <c r="E154" s="46">
        <v>41631</v>
      </c>
      <c r="F154" s="31">
        <v>18700</v>
      </c>
      <c r="G154" s="31">
        <v>18700</v>
      </c>
      <c r="H154" s="425">
        <f t="shared" si="2"/>
        <v>0</v>
      </c>
      <c r="I154" s="31"/>
      <c r="J154" s="6"/>
      <c r="K154" s="88" t="s">
        <v>1027</v>
      </c>
      <c r="L154" s="50"/>
      <c r="M154" s="50"/>
      <c r="Q154" s="309"/>
      <c r="R154" s="309"/>
    </row>
    <row r="155" spans="1:18" s="307" customFormat="1" ht="50.25" customHeight="1">
      <c r="A155" s="423">
        <v>142</v>
      </c>
      <c r="B155" s="6"/>
      <c r="C155" s="24" t="s">
        <v>1028</v>
      </c>
      <c r="D155" s="428" t="s">
        <v>417</v>
      </c>
      <c r="E155" s="46">
        <v>41631</v>
      </c>
      <c r="F155" s="31">
        <v>7150</v>
      </c>
      <c r="G155" s="31">
        <v>7150</v>
      </c>
      <c r="H155" s="425">
        <f t="shared" si="2"/>
        <v>0</v>
      </c>
      <c r="I155" s="31"/>
      <c r="J155" s="6"/>
      <c r="K155" s="88" t="s">
        <v>1029</v>
      </c>
      <c r="L155" s="50"/>
      <c r="M155" s="50"/>
      <c r="Q155" s="309"/>
      <c r="R155" s="309"/>
    </row>
    <row r="156" spans="1:18" s="307" customFormat="1" ht="50.25" customHeight="1">
      <c r="A156" s="423">
        <v>143</v>
      </c>
      <c r="B156" s="6"/>
      <c r="C156" s="24" t="s">
        <v>1028</v>
      </c>
      <c r="D156" s="428" t="s">
        <v>417</v>
      </c>
      <c r="E156" s="46">
        <v>41631</v>
      </c>
      <c r="F156" s="31">
        <v>7150</v>
      </c>
      <c r="G156" s="31">
        <v>7150</v>
      </c>
      <c r="H156" s="425">
        <f t="shared" si="2"/>
        <v>0</v>
      </c>
      <c r="I156" s="31"/>
      <c r="J156" s="6"/>
      <c r="K156" s="88" t="s">
        <v>1030</v>
      </c>
      <c r="L156" s="50"/>
      <c r="M156" s="50"/>
      <c r="Q156" s="309"/>
      <c r="R156" s="309"/>
    </row>
    <row r="157" spans="1:18" s="307" customFormat="1" ht="50.25" customHeight="1">
      <c r="A157" s="423">
        <v>144</v>
      </c>
      <c r="B157" s="6"/>
      <c r="C157" s="24" t="s">
        <v>1028</v>
      </c>
      <c r="D157" s="428" t="s">
        <v>417</v>
      </c>
      <c r="E157" s="46">
        <v>41631</v>
      </c>
      <c r="F157" s="31">
        <v>7150</v>
      </c>
      <c r="G157" s="31">
        <v>7150</v>
      </c>
      <c r="H157" s="425">
        <f t="shared" si="2"/>
        <v>0</v>
      </c>
      <c r="I157" s="31"/>
      <c r="J157" s="6"/>
      <c r="K157" s="88" t="s">
        <v>1031</v>
      </c>
      <c r="L157" s="50"/>
      <c r="M157" s="50"/>
      <c r="Q157" s="309"/>
      <c r="R157" s="309"/>
    </row>
    <row r="158" spans="1:18" s="307" customFormat="1" ht="50.25" customHeight="1">
      <c r="A158" s="423">
        <v>145</v>
      </c>
      <c r="B158" s="6"/>
      <c r="C158" s="24" t="s">
        <v>1028</v>
      </c>
      <c r="D158" s="428" t="s">
        <v>417</v>
      </c>
      <c r="E158" s="46">
        <v>41631</v>
      </c>
      <c r="F158" s="31">
        <v>7150</v>
      </c>
      <c r="G158" s="31">
        <v>7150</v>
      </c>
      <c r="H158" s="425">
        <f t="shared" si="2"/>
        <v>0</v>
      </c>
      <c r="I158" s="31"/>
      <c r="J158" s="6"/>
      <c r="K158" s="88" t="s">
        <v>1032</v>
      </c>
      <c r="L158" s="50"/>
      <c r="M158" s="50"/>
      <c r="Q158" s="309"/>
      <c r="R158" s="309"/>
    </row>
    <row r="159" spans="1:18" s="307" customFormat="1" ht="50.25" customHeight="1">
      <c r="A159" s="423">
        <v>146</v>
      </c>
      <c r="B159" s="6"/>
      <c r="C159" s="24" t="s">
        <v>1033</v>
      </c>
      <c r="D159" s="428" t="s">
        <v>417</v>
      </c>
      <c r="E159" s="46">
        <v>41631</v>
      </c>
      <c r="F159" s="31">
        <v>10450</v>
      </c>
      <c r="G159" s="31">
        <v>10450</v>
      </c>
      <c r="H159" s="425">
        <f t="shared" si="2"/>
        <v>0</v>
      </c>
      <c r="I159" s="31"/>
      <c r="J159" s="6"/>
      <c r="K159" s="88" t="s">
        <v>1034</v>
      </c>
      <c r="L159" s="50"/>
      <c r="M159" s="50"/>
      <c r="Q159" s="309"/>
      <c r="R159" s="309"/>
    </row>
    <row r="160" spans="1:18" s="307" customFormat="1" ht="50.25" customHeight="1">
      <c r="A160" s="423">
        <v>147</v>
      </c>
      <c r="B160" s="6"/>
      <c r="C160" s="24" t="s">
        <v>1033</v>
      </c>
      <c r="D160" s="428" t="s">
        <v>417</v>
      </c>
      <c r="E160" s="46">
        <v>41631</v>
      </c>
      <c r="F160" s="31">
        <v>10450</v>
      </c>
      <c r="G160" s="31">
        <v>10450</v>
      </c>
      <c r="H160" s="425">
        <f t="shared" si="2"/>
        <v>0</v>
      </c>
      <c r="I160" s="31"/>
      <c r="J160" s="6"/>
      <c r="K160" s="88" t="s">
        <v>1035</v>
      </c>
      <c r="L160" s="50"/>
      <c r="M160" s="50"/>
      <c r="Q160" s="309"/>
      <c r="R160" s="309"/>
    </row>
    <row r="161" spans="1:18" s="307" customFormat="1" ht="50.25" customHeight="1">
      <c r="A161" s="423">
        <v>148</v>
      </c>
      <c r="B161" s="9"/>
      <c r="C161" s="24" t="s">
        <v>1036</v>
      </c>
      <c r="D161" s="428" t="s">
        <v>417</v>
      </c>
      <c r="E161" s="46">
        <v>41631</v>
      </c>
      <c r="F161" s="31">
        <v>20350</v>
      </c>
      <c r="G161" s="31">
        <v>20350</v>
      </c>
      <c r="H161" s="425">
        <f t="shared" si="2"/>
        <v>0</v>
      </c>
      <c r="I161" s="31"/>
      <c r="J161" s="6"/>
      <c r="K161" s="88" t="s">
        <v>1037</v>
      </c>
      <c r="L161" s="50"/>
      <c r="M161" s="50"/>
      <c r="Q161" s="309"/>
      <c r="R161" s="309"/>
    </row>
    <row r="162" spans="1:18" s="307" customFormat="1" ht="50.25" customHeight="1">
      <c r="A162" s="423">
        <v>149</v>
      </c>
      <c r="B162" s="9"/>
      <c r="C162" s="24" t="s">
        <v>1036</v>
      </c>
      <c r="D162" s="428" t="s">
        <v>417</v>
      </c>
      <c r="E162" s="46">
        <v>41631</v>
      </c>
      <c r="F162" s="31">
        <v>20350</v>
      </c>
      <c r="G162" s="31">
        <v>20350</v>
      </c>
      <c r="H162" s="425">
        <f t="shared" si="2"/>
        <v>0</v>
      </c>
      <c r="I162" s="31"/>
      <c r="J162" s="6"/>
      <c r="K162" s="88" t="s">
        <v>1038</v>
      </c>
      <c r="L162" s="50"/>
      <c r="M162" s="50"/>
      <c r="Q162" s="309"/>
      <c r="R162" s="309"/>
    </row>
    <row r="163" spans="1:18" s="307" customFormat="1" ht="50.25" customHeight="1">
      <c r="A163" s="423">
        <v>150</v>
      </c>
      <c r="B163" s="9"/>
      <c r="C163" s="24" t="s">
        <v>1039</v>
      </c>
      <c r="D163" s="428" t="s">
        <v>417</v>
      </c>
      <c r="E163" s="46">
        <v>41635</v>
      </c>
      <c r="F163" s="31">
        <v>34100</v>
      </c>
      <c r="G163" s="31">
        <v>34100</v>
      </c>
      <c r="H163" s="425">
        <f t="shared" si="2"/>
        <v>0</v>
      </c>
      <c r="I163" s="31"/>
      <c r="J163" s="6"/>
      <c r="K163" s="88" t="s">
        <v>1040</v>
      </c>
      <c r="L163" s="50"/>
      <c r="M163" s="50"/>
      <c r="Q163" s="309"/>
      <c r="R163" s="309"/>
    </row>
    <row r="164" spans="1:18" s="307" customFormat="1" ht="50.25" customHeight="1">
      <c r="A164" s="423">
        <v>151</v>
      </c>
      <c r="B164" s="9"/>
      <c r="C164" s="24" t="s">
        <v>1041</v>
      </c>
      <c r="D164" s="428" t="s">
        <v>417</v>
      </c>
      <c r="E164" s="46">
        <v>41635</v>
      </c>
      <c r="F164" s="31">
        <v>4100</v>
      </c>
      <c r="G164" s="31">
        <v>4100</v>
      </c>
      <c r="H164" s="425">
        <f t="shared" si="2"/>
        <v>0</v>
      </c>
      <c r="I164" s="31"/>
      <c r="J164" s="6"/>
      <c r="K164" s="88" t="s">
        <v>1055</v>
      </c>
      <c r="L164" s="50"/>
      <c r="M164" s="50"/>
      <c r="Q164" s="309"/>
      <c r="R164" s="309"/>
    </row>
    <row r="165" spans="1:18" s="307" customFormat="1" ht="50.25" customHeight="1">
      <c r="A165" s="423">
        <v>152</v>
      </c>
      <c r="B165" s="9"/>
      <c r="C165" s="24" t="s">
        <v>1042</v>
      </c>
      <c r="D165" s="428" t="s">
        <v>417</v>
      </c>
      <c r="E165" s="46">
        <v>41635</v>
      </c>
      <c r="F165" s="31">
        <v>4100</v>
      </c>
      <c r="G165" s="31">
        <v>4100</v>
      </c>
      <c r="H165" s="425">
        <f t="shared" si="2"/>
        <v>0</v>
      </c>
      <c r="I165" s="31"/>
      <c r="J165" s="6"/>
      <c r="K165" s="88" t="s">
        <v>1056</v>
      </c>
      <c r="L165" s="50"/>
      <c r="M165" s="50"/>
      <c r="Q165" s="309"/>
      <c r="R165" s="309"/>
    </row>
    <row r="166" spans="1:18" s="307" customFormat="1" ht="50.25" customHeight="1">
      <c r="A166" s="423">
        <v>153</v>
      </c>
      <c r="B166" s="9"/>
      <c r="C166" s="24" t="s">
        <v>1043</v>
      </c>
      <c r="D166" s="428" t="s">
        <v>417</v>
      </c>
      <c r="E166" s="46">
        <v>41635</v>
      </c>
      <c r="F166" s="31">
        <v>4100</v>
      </c>
      <c r="G166" s="31">
        <v>4100</v>
      </c>
      <c r="H166" s="425">
        <f t="shared" si="2"/>
        <v>0</v>
      </c>
      <c r="I166" s="31"/>
      <c r="J166" s="6"/>
      <c r="K166" s="88" t="s">
        <v>1057</v>
      </c>
      <c r="L166" s="50"/>
      <c r="M166" s="50"/>
      <c r="Q166" s="309"/>
      <c r="R166" s="309"/>
    </row>
    <row r="167" spans="1:18" s="307" customFormat="1" ht="50.25" customHeight="1">
      <c r="A167" s="423">
        <v>154</v>
      </c>
      <c r="B167" s="9"/>
      <c r="C167" s="24" t="s">
        <v>1044</v>
      </c>
      <c r="D167" s="428" t="s">
        <v>417</v>
      </c>
      <c r="E167" s="46">
        <v>41635</v>
      </c>
      <c r="F167" s="31">
        <v>4100</v>
      </c>
      <c r="G167" s="31">
        <v>4100</v>
      </c>
      <c r="H167" s="425">
        <f t="shared" si="2"/>
        <v>0</v>
      </c>
      <c r="I167" s="31"/>
      <c r="J167" s="6"/>
      <c r="K167" s="88" t="s">
        <v>1058</v>
      </c>
      <c r="L167" s="50"/>
      <c r="M167" s="50"/>
      <c r="Q167" s="309"/>
      <c r="R167" s="309"/>
    </row>
    <row r="168" spans="1:18" s="307" customFormat="1" ht="50.25" customHeight="1">
      <c r="A168" s="423">
        <v>155</v>
      </c>
      <c r="B168" s="9"/>
      <c r="C168" s="24" t="s">
        <v>1045</v>
      </c>
      <c r="D168" s="428" t="s">
        <v>417</v>
      </c>
      <c r="E168" s="46">
        <v>41635</v>
      </c>
      <c r="F168" s="31">
        <v>4100</v>
      </c>
      <c r="G168" s="31">
        <v>4100</v>
      </c>
      <c r="H168" s="425">
        <f t="shared" si="2"/>
        <v>0</v>
      </c>
      <c r="I168" s="31"/>
      <c r="J168" s="6"/>
      <c r="K168" s="88" t="s">
        <v>1059</v>
      </c>
      <c r="L168" s="50"/>
      <c r="M168" s="50"/>
      <c r="Q168" s="309"/>
      <c r="R168" s="309"/>
    </row>
    <row r="169" spans="1:18" s="307" customFormat="1" ht="50.25" customHeight="1">
      <c r="A169" s="423">
        <v>156</v>
      </c>
      <c r="B169" s="9"/>
      <c r="C169" s="24" t="s">
        <v>1046</v>
      </c>
      <c r="D169" s="428" t="s">
        <v>417</v>
      </c>
      <c r="E169" s="46">
        <v>41635</v>
      </c>
      <c r="F169" s="31">
        <v>4100</v>
      </c>
      <c r="G169" s="31">
        <v>4100</v>
      </c>
      <c r="H169" s="425">
        <f t="shared" si="2"/>
        <v>0</v>
      </c>
      <c r="I169" s="31"/>
      <c r="J169" s="6"/>
      <c r="K169" s="88" t="s">
        <v>1060</v>
      </c>
      <c r="L169" s="50"/>
      <c r="M169" s="50"/>
      <c r="Q169" s="309"/>
      <c r="R169" s="309"/>
    </row>
    <row r="170" spans="1:18" s="307" customFormat="1" ht="50.25" customHeight="1">
      <c r="A170" s="423">
        <v>157</v>
      </c>
      <c r="B170" s="9"/>
      <c r="C170" s="24" t="s">
        <v>1047</v>
      </c>
      <c r="D170" s="428" t="s">
        <v>417</v>
      </c>
      <c r="E170" s="46">
        <v>41635</v>
      </c>
      <c r="F170" s="31">
        <v>4100</v>
      </c>
      <c r="G170" s="31">
        <v>4100</v>
      </c>
      <c r="H170" s="425">
        <f t="shared" si="2"/>
        <v>0</v>
      </c>
      <c r="I170" s="31"/>
      <c r="J170" s="6"/>
      <c r="K170" s="88" t="s">
        <v>1061</v>
      </c>
      <c r="L170" s="50"/>
      <c r="M170" s="50"/>
      <c r="Q170" s="309"/>
      <c r="R170" s="309"/>
    </row>
    <row r="171" spans="1:18" s="307" customFormat="1" ht="50.25" customHeight="1">
      <c r="A171" s="423">
        <v>158</v>
      </c>
      <c r="B171" s="9"/>
      <c r="C171" s="24" t="s">
        <v>1048</v>
      </c>
      <c r="D171" s="428" t="s">
        <v>417</v>
      </c>
      <c r="E171" s="46">
        <v>41635</v>
      </c>
      <c r="F171" s="31">
        <v>4100</v>
      </c>
      <c r="G171" s="31">
        <v>4100</v>
      </c>
      <c r="H171" s="425">
        <f t="shared" si="2"/>
        <v>0</v>
      </c>
      <c r="I171" s="31"/>
      <c r="J171" s="6"/>
      <c r="K171" s="88" t="s">
        <v>1062</v>
      </c>
      <c r="L171" s="50"/>
      <c r="M171" s="50"/>
      <c r="Q171" s="309"/>
      <c r="R171" s="309"/>
    </row>
    <row r="172" spans="1:18" s="307" customFormat="1" ht="50.25" customHeight="1">
      <c r="A172" s="423">
        <v>159</v>
      </c>
      <c r="B172" s="9"/>
      <c r="C172" s="24" t="s">
        <v>1049</v>
      </c>
      <c r="D172" s="428" t="s">
        <v>417</v>
      </c>
      <c r="E172" s="46">
        <v>41635</v>
      </c>
      <c r="F172" s="31">
        <v>4100</v>
      </c>
      <c r="G172" s="31">
        <v>4100</v>
      </c>
      <c r="H172" s="425">
        <f t="shared" si="2"/>
        <v>0</v>
      </c>
      <c r="I172" s="31"/>
      <c r="J172" s="6"/>
      <c r="K172" s="88" t="s">
        <v>1063</v>
      </c>
      <c r="L172" s="50"/>
      <c r="M172" s="50"/>
      <c r="Q172" s="309"/>
      <c r="R172" s="309"/>
    </row>
    <row r="173" spans="1:18" s="307" customFormat="1" ht="50.25" customHeight="1">
      <c r="A173" s="423">
        <v>160</v>
      </c>
      <c r="B173" s="9"/>
      <c r="C173" s="24" t="s">
        <v>1050</v>
      </c>
      <c r="D173" s="428" t="s">
        <v>417</v>
      </c>
      <c r="E173" s="46">
        <v>41635</v>
      </c>
      <c r="F173" s="31">
        <v>4100</v>
      </c>
      <c r="G173" s="31">
        <v>4100</v>
      </c>
      <c r="H173" s="425">
        <f t="shared" si="2"/>
        <v>0</v>
      </c>
      <c r="I173" s="31"/>
      <c r="J173" s="6"/>
      <c r="K173" s="88" t="s">
        <v>1064</v>
      </c>
      <c r="L173" s="50"/>
      <c r="M173" s="50"/>
      <c r="Q173" s="309"/>
      <c r="R173" s="309"/>
    </row>
    <row r="174" spans="1:18" s="307" customFormat="1" ht="50.25" customHeight="1">
      <c r="A174" s="423">
        <v>161</v>
      </c>
      <c r="B174" s="9"/>
      <c r="C174" s="24" t="s">
        <v>1051</v>
      </c>
      <c r="D174" s="428" t="s">
        <v>417</v>
      </c>
      <c r="E174" s="46">
        <v>41635</v>
      </c>
      <c r="F174" s="31">
        <v>4100</v>
      </c>
      <c r="G174" s="31">
        <v>4100</v>
      </c>
      <c r="H174" s="425">
        <f t="shared" si="2"/>
        <v>0</v>
      </c>
      <c r="I174" s="31"/>
      <c r="J174" s="6"/>
      <c r="K174" s="88" t="s">
        <v>1065</v>
      </c>
      <c r="L174" s="50"/>
      <c r="M174" s="50"/>
      <c r="Q174" s="309"/>
      <c r="R174" s="309"/>
    </row>
    <row r="175" spans="1:18" s="307" customFormat="1" ht="50.25" customHeight="1">
      <c r="A175" s="423">
        <v>162</v>
      </c>
      <c r="B175" s="9"/>
      <c r="C175" s="24" t="s">
        <v>1052</v>
      </c>
      <c r="D175" s="428" t="s">
        <v>417</v>
      </c>
      <c r="E175" s="46">
        <v>41635</v>
      </c>
      <c r="F175" s="31">
        <v>4100</v>
      </c>
      <c r="G175" s="31">
        <v>4100</v>
      </c>
      <c r="H175" s="425">
        <f t="shared" si="2"/>
        <v>0</v>
      </c>
      <c r="I175" s="31"/>
      <c r="J175" s="6"/>
      <c r="K175" s="88" t="s">
        <v>1066</v>
      </c>
      <c r="L175" s="50"/>
      <c r="M175" s="50"/>
      <c r="Q175" s="309"/>
      <c r="R175" s="309"/>
    </row>
    <row r="176" spans="1:18" s="307" customFormat="1" ht="50.25" customHeight="1">
      <c r="A176" s="423">
        <v>163</v>
      </c>
      <c r="B176" s="9"/>
      <c r="C176" s="24" t="s">
        <v>1053</v>
      </c>
      <c r="D176" s="428" t="s">
        <v>417</v>
      </c>
      <c r="E176" s="46">
        <v>41635</v>
      </c>
      <c r="F176" s="31">
        <v>5170</v>
      </c>
      <c r="G176" s="31">
        <v>5170</v>
      </c>
      <c r="H176" s="425">
        <f t="shared" si="2"/>
        <v>0</v>
      </c>
      <c r="I176" s="31"/>
      <c r="J176" s="6"/>
      <c r="K176" s="88" t="s">
        <v>1067</v>
      </c>
      <c r="L176" s="50"/>
      <c r="M176" s="50"/>
      <c r="Q176" s="309"/>
      <c r="R176" s="309"/>
    </row>
    <row r="177" spans="1:18" s="307" customFormat="1" ht="50.25" customHeight="1">
      <c r="A177" s="423">
        <v>164</v>
      </c>
      <c r="B177" s="9"/>
      <c r="C177" s="24" t="s">
        <v>1054</v>
      </c>
      <c r="D177" s="428" t="s">
        <v>417</v>
      </c>
      <c r="E177" s="46">
        <v>41635</v>
      </c>
      <c r="F177" s="31">
        <v>5170</v>
      </c>
      <c r="G177" s="31">
        <v>5170</v>
      </c>
      <c r="H177" s="425">
        <f t="shared" si="2"/>
        <v>0</v>
      </c>
      <c r="I177" s="31"/>
      <c r="J177" s="6"/>
      <c r="K177" s="88" t="s">
        <v>1068</v>
      </c>
      <c r="L177" s="50"/>
      <c r="M177" s="50"/>
      <c r="Q177" s="309"/>
      <c r="R177" s="309"/>
    </row>
    <row r="178" spans="1:18" s="307" customFormat="1" ht="50.25" customHeight="1">
      <c r="A178" s="423">
        <v>165</v>
      </c>
      <c r="B178" s="9"/>
      <c r="C178" s="24" t="s">
        <v>1069</v>
      </c>
      <c r="D178" s="428" t="s">
        <v>417</v>
      </c>
      <c r="E178" s="46">
        <v>41635</v>
      </c>
      <c r="F178" s="31">
        <v>6710</v>
      </c>
      <c r="G178" s="31">
        <v>6710</v>
      </c>
      <c r="H178" s="425">
        <f t="shared" si="2"/>
        <v>0</v>
      </c>
      <c r="I178" s="31"/>
      <c r="J178" s="6"/>
      <c r="K178" s="88" t="s">
        <v>1070</v>
      </c>
      <c r="L178" s="50"/>
      <c r="M178" s="50"/>
      <c r="Q178" s="309"/>
      <c r="R178" s="309"/>
    </row>
    <row r="179" spans="1:18" s="307" customFormat="1" ht="50.25" customHeight="1">
      <c r="A179" s="423">
        <v>166</v>
      </c>
      <c r="B179" s="9"/>
      <c r="C179" s="24" t="s">
        <v>1071</v>
      </c>
      <c r="D179" s="428" t="s">
        <v>417</v>
      </c>
      <c r="E179" s="46">
        <v>41635</v>
      </c>
      <c r="F179" s="31">
        <v>6820</v>
      </c>
      <c r="G179" s="31">
        <v>6820</v>
      </c>
      <c r="H179" s="425">
        <f t="shared" si="2"/>
        <v>0</v>
      </c>
      <c r="I179" s="31"/>
      <c r="J179" s="6"/>
      <c r="K179" s="88" t="s">
        <v>1083</v>
      </c>
      <c r="L179" s="50"/>
      <c r="M179" s="50"/>
      <c r="Q179" s="309"/>
      <c r="R179" s="309"/>
    </row>
    <row r="180" spans="1:18" s="307" customFormat="1" ht="50.25" customHeight="1">
      <c r="A180" s="423">
        <v>167</v>
      </c>
      <c r="B180" s="9"/>
      <c r="C180" s="24" t="s">
        <v>1072</v>
      </c>
      <c r="D180" s="428" t="s">
        <v>417</v>
      </c>
      <c r="E180" s="46">
        <v>41635</v>
      </c>
      <c r="F180" s="31">
        <v>6820</v>
      </c>
      <c r="G180" s="31">
        <v>6820</v>
      </c>
      <c r="H180" s="425">
        <f t="shared" si="2"/>
        <v>0</v>
      </c>
      <c r="I180" s="31"/>
      <c r="J180" s="6"/>
      <c r="K180" s="88" t="s">
        <v>1084</v>
      </c>
      <c r="L180" s="50"/>
      <c r="M180" s="50"/>
      <c r="Q180" s="309"/>
      <c r="R180" s="309"/>
    </row>
    <row r="181" spans="1:18" s="307" customFormat="1" ht="50.25" customHeight="1">
      <c r="A181" s="423">
        <v>168</v>
      </c>
      <c r="B181" s="9"/>
      <c r="C181" s="24" t="s">
        <v>1074</v>
      </c>
      <c r="D181" s="428" t="s">
        <v>417</v>
      </c>
      <c r="E181" s="46">
        <v>41635</v>
      </c>
      <c r="F181" s="31">
        <v>6930</v>
      </c>
      <c r="G181" s="31">
        <v>6930</v>
      </c>
      <c r="H181" s="425">
        <f t="shared" si="2"/>
        <v>0</v>
      </c>
      <c r="I181" s="31"/>
      <c r="J181" s="6"/>
      <c r="K181" s="88" t="s">
        <v>1078</v>
      </c>
      <c r="L181" s="50"/>
      <c r="M181" s="50"/>
      <c r="Q181" s="309"/>
      <c r="R181" s="309"/>
    </row>
    <row r="182" spans="1:18" s="307" customFormat="1" ht="50.25" customHeight="1">
      <c r="A182" s="423">
        <v>169</v>
      </c>
      <c r="B182" s="9"/>
      <c r="C182" s="24" t="s">
        <v>1075</v>
      </c>
      <c r="D182" s="428" t="s">
        <v>417</v>
      </c>
      <c r="E182" s="46">
        <v>41635</v>
      </c>
      <c r="F182" s="31">
        <v>6930</v>
      </c>
      <c r="G182" s="31">
        <v>6930</v>
      </c>
      <c r="H182" s="425">
        <f t="shared" si="2"/>
        <v>0</v>
      </c>
      <c r="I182" s="31"/>
      <c r="J182" s="6"/>
      <c r="K182" s="88" t="s">
        <v>1079</v>
      </c>
      <c r="L182" s="50"/>
      <c r="M182" s="50"/>
      <c r="Q182" s="309"/>
      <c r="R182" s="309"/>
    </row>
    <row r="183" spans="1:18" s="307" customFormat="1" ht="50.25" customHeight="1">
      <c r="A183" s="423">
        <v>170</v>
      </c>
      <c r="B183" s="9"/>
      <c r="C183" s="24" t="s">
        <v>1076</v>
      </c>
      <c r="D183" s="428" t="s">
        <v>417</v>
      </c>
      <c r="E183" s="46">
        <v>41635</v>
      </c>
      <c r="F183" s="31">
        <v>6930</v>
      </c>
      <c r="G183" s="31">
        <v>6930</v>
      </c>
      <c r="H183" s="425">
        <f t="shared" si="2"/>
        <v>0</v>
      </c>
      <c r="I183" s="31"/>
      <c r="J183" s="6"/>
      <c r="K183" s="88" t="s">
        <v>1080</v>
      </c>
      <c r="L183" s="50"/>
      <c r="M183" s="50"/>
      <c r="Q183" s="309"/>
      <c r="R183" s="309"/>
    </row>
    <row r="184" spans="1:18" s="307" customFormat="1" ht="50.25" customHeight="1">
      <c r="A184" s="423">
        <v>171</v>
      </c>
      <c r="B184" s="9"/>
      <c r="C184" s="24" t="s">
        <v>1077</v>
      </c>
      <c r="D184" s="428" t="s">
        <v>417</v>
      </c>
      <c r="E184" s="46">
        <v>41635</v>
      </c>
      <c r="F184" s="31">
        <v>6930</v>
      </c>
      <c r="G184" s="31">
        <v>6930</v>
      </c>
      <c r="H184" s="425">
        <f t="shared" si="2"/>
        <v>0</v>
      </c>
      <c r="I184" s="31"/>
      <c r="J184" s="6"/>
      <c r="K184" s="88" t="s">
        <v>1081</v>
      </c>
      <c r="L184" s="50"/>
      <c r="M184" s="50"/>
      <c r="Q184" s="309"/>
      <c r="R184" s="309"/>
    </row>
    <row r="185" spans="1:18" s="307" customFormat="1" ht="50.25" customHeight="1">
      <c r="A185" s="423">
        <v>172</v>
      </c>
      <c r="B185" s="9"/>
      <c r="C185" s="24" t="s">
        <v>1073</v>
      </c>
      <c r="D185" s="428" t="s">
        <v>417</v>
      </c>
      <c r="E185" s="46">
        <v>41635</v>
      </c>
      <c r="F185" s="31">
        <v>5940</v>
      </c>
      <c r="G185" s="31">
        <v>5940</v>
      </c>
      <c r="H185" s="425">
        <f t="shared" si="2"/>
        <v>0</v>
      </c>
      <c r="I185" s="31"/>
      <c r="J185" s="6"/>
      <c r="K185" s="88" t="s">
        <v>1082</v>
      </c>
      <c r="L185" s="50"/>
      <c r="M185" s="50"/>
      <c r="Q185" s="309"/>
      <c r="R185" s="309"/>
    </row>
    <row r="186" spans="1:18" s="307" customFormat="1" ht="50.25" customHeight="1">
      <c r="A186" s="423">
        <v>173</v>
      </c>
      <c r="B186" s="9"/>
      <c r="C186" s="24" t="s">
        <v>1073</v>
      </c>
      <c r="D186" s="428" t="s">
        <v>417</v>
      </c>
      <c r="E186" s="46">
        <v>41635</v>
      </c>
      <c r="F186" s="31">
        <v>5940</v>
      </c>
      <c r="G186" s="31">
        <v>5940</v>
      </c>
      <c r="H186" s="425">
        <f t="shared" si="2"/>
        <v>0</v>
      </c>
      <c r="I186" s="31"/>
      <c r="J186" s="6"/>
      <c r="K186" s="88" t="s">
        <v>1085</v>
      </c>
      <c r="L186" s="50"/>
      <c r="M186" s="50"/>
      <c r="Q186" s="309"/>
      <c r="R186" s="309"/>
    </row>
    <row r="187" spans="1:18" s="307" customFormat="1" ht="50.25" customHeight="1">
      <c r="A187" s="423">
        <v>174</v>
      </c>
      <c r="B187" s="9"/>
      <c r="C187" s="24" t="s">
        <v>1086</v>
      </c>
      <c r="D187" s="428" t="s">
        <v>417</v>
      </c>
      <c r="E187" s="46">
        <v>41635</v>
      </c>
      <c r="F187" s="31">
        <v>3410</v>
      </c>
      <c r="G187" s="31">
        <v>3410</v>
      </c>
      <c r="H187" s="425">
        <f t="shared" si="2"/>
        <v>0</v>
      </c>
      <c r="I187" s="31"/>
      <c r="J187" s="6"/>
      <c r="K187" s="88" t="s">
        <v>1087</v>
      </c>
      <c r="L187" s="50"/>
      <c r="M187" s="50"/>
      <c r="Q187" s="309"/>
      <c r="R187" s="309"/>
    </row>
    <row r="188" spans="1:18" s="307" customFormat="1" ht="50.25" customHeight="1">
      <c r="A188" s="423">
        <v>175</v>
      </c>
      <c r="B188" s="6"/>
      <c r="C188" s="24" t="s">
        <v>1090</v>
      </c>
      <c r="D188" s="428" t="s">
        <v>417</v>
      </c>
      <c r="E188" s="46">
        <v>41629</v>
      </c>
      <c r="F188" s="31">
        <v>6380</v>
      </c>
      <c r="G188" s="31">
        <v>6380</v>
      </c>
      <c r="H188" s="425">
        <f t="shared" si="2"/>
        <v>0</v>
      </c>
      <c r="I188" s="31"/>
      <c r="J188" s="6"/>
      <c r="K188" s="88" t="s">
        <v>1089</v>
      </c>
      <c r="L188" s="50"/>
      <c r="M188" s="50"/>
      <c r="Q188" s="309"/>
      <c r="R188" s="309"/>
    </row>
    <row r="189" spans="1:18" s="307" customFormat="1" ht="50.25" customHeight="1">
      <c r="A189" s="423">
        <v>176</v>
      </c>
      <c r="B189" s="6"/>
      <c r="C189" s="24" t="s">
        <v>1088</v>
      </c>
      <c r="D189" s="428" t="s">
        <v>417</v>
      </c>
      <c r="E189" s="46">
        <v>41635</v>
      </c>
      <c r="F189" s="31">
        <v>3740</v>
      </c>
      <c r="G189" s="31">
        <v>3740</v>
      </c>
      <c r="H189" s="425">
        <f t="shared" si="2"/>
        <v>0</v>
      </c>
      <c r="I189" s="31"/>
      <c r="J189" s="6"/>
      <c r="K189" s="88" t="s">
        <v>1092</v>
      </c>
      <c r="L189" s="50"/>
      <c r="M189" s="50"/>
      <c r="Q189" s="309"/>
      <c r="R189" s="309"/>
    </row>
    <row r="190" spans="1:18" s="307" customFormat="1" ht="50.25" customHeight="1">
      <c r="A190" s="423">
        <v>177</v>
      </c>
      <c r="B190" s="6"/>
      <c r="C190" s="24" t="s">
        <v>1088</v>
      </c>
      <c r="D190" s="428" t="s">
        <v>417</v>
      </c>
      <c r="E190" s="46">
        <v>41635</v>
      </c>
      <c r="F190" s="31">
        <v>3740</v>
      </c>
      <c r="G190" s="31">
        <v>3740</v>
      </c>
      <c r="H190" s="425">
        <f t="shared" si="2"/>
        <v>0</v>
      </c>
      <c r="I190" s="31"/>
      <c r="J190" s="6"/>
      <c r="K190" s="88" t="s">
        <v>1091</v>
      </c>
      <c r="L190" s="50"/>
      <c r="M190" s="50"/>
      <c r="Q190" s="309"/>
      <c r="R190" s="309"/>
    </row>
    <row r="191" spans="1:18" s="307" customFormat="1" ht="50.25" customHeight="1">
      <c r="A191" s="423">
        <v>178</v>
      </c>
      <c r="B191" s="9"/>
      <c r="C191" s="24" t="s">
        <v>1093</v>
      </c>
      <c r="D191" s="428" t="s">
        <v>417</v>
      </c>
      <c r="E191" s="46">
        <v>41631</v>
      </c>
      <c r="F191" s="31">
        <v>4150</v>
      </c>
      <c r="G191" s="31">
        <v>4150</v>
      </c>
      <c r="H191" s="425">
        <f t="shared" si="2"/>
        <v>0</v>
      </c>
      <c r="I191" s="31"/>
      <c r="J191" s="6"/>
      <c r="K191" s="88" t="s">
        <v>1095</v>
      </c>
      <c r="L191" s="50"/>
      <c r="M191" s="50"/>
      <c r="Q191" s="309"/>
      <c r="R191" s="309"/>
    </row>
    <row r="192" spans="1:18" s="307" customFormat="1" ht="50.25" customHeight="1">
      <c r="A192" s="423">
        <v>179</v>
      </c>
      <c r="B192" s="9"/>
      <c r="C192" s="24" t="s">
        <v>1094</v>
      </c>
      <c r="D192" s="428" t="s">
        <v>417</v>
      </c>
      <c r="E192" s="46">
        <v>41631</v>
      </c>
      <c r="F192" s="31">
        <v>4150</v>
      </c>
      <c r="G192" s="31">
        <v>4150</v>
      </c>
      <c r="H192" s="425">
        <f t="shared" si="2"/>
        <v>0</v>
      </c>
      <c r="I192" s="31"/>
      <c r="J192" s="6"/>
      <c r="K192" s="88" t="s">
        <v>1096</v>
      </c>
      <c r="L192" s="50"/>
      <c r="M192" s="50"/>
      <c r="Q192" s="309"/>
      <c r="R192" s="309"/>
    </row>
    <row r="193" spans="1:18" s="307" customFormat="1" ht="50.25" customHeight="1">
      <c r="A193" s="423">
        <v>180</v>
      </c>
      <c r="B193" s="9"/>
      <c r="C193" s="24" t="s">
        <v>1097</v>
      </c>
      <c r="D193" s="428" t="s">
        <v>417</v>
      </c>
      <c r="E193" s="46">
        <v>41635</v>
      </c>
      <c r="F193" s="31">
        <v>12300</v>
      </c>
      <c r="G193" s="31">
        <v>12300</v>
      </c>
      <c r="H193" s="425">
        <f t="shared" si="2"/>
        <v>0</v>
      </c>
      <c r="I193" s="31"/>
      <c r="J193" s="6"/>
      <c r="K193" s="88" t="s">
        <v>1100</v>
      </c>
      <c r="L193" s="50"/>
      <c r="M193" s="50"/>
      <c r="Q193" s="309"/>
      <c r="R193" s="309"/>
    </row>
    <row r="194" spans="1:18" s="307" customFormat="1" ht="50.25" customHeight="1">
      <c r="A194" s="423">
        <v>181</v>
      </c>
      <c r="B194" s="9"/>
      <c r="C194" s="24" t="s">
        <v>1099</v>
      </c>
      <c r="D194" s="428" t="s">
        <v>417</v>
      </c>
      <c r="E194" s="46">
        <v>41637</v>
      </c>
      <c r="F194" s="31">
        <v>6000</v>
      </c>
      <c r="G194" s="31">
        <v>6000</v>
      </c>
      <c r="H194" s="425">
        <f t="shared" si="2"/>
        <v>0</v>
      </c>
      <c r="I194" s="31"/>
      <c r="J194" s="6"/>
      <c r="K194" s="88" t="s">
        <v>1101</v>
      </c>
      <c r="L194" s="50"/>
      <c r="M194" s="50"/>
      <c r="Q194" s="309"/>
      <c r="R194" s="309"/>
    </row>
    <row r="195" spans="1:18" s="307" customFormat="1" ht="50.25" customHeight="1">
      <c r="A195" s="423">
        <v>182</v>
      </c>
      <c r="B195" s="9"/>
      <c r="C195" s="24" t="s">
        <v>1098</v>
      </c>
      <c r="D195" s="428" t="s">
        <v>417</v>
      </c>
      <c r="E195" s="46">
        <v>41629</v>
      </c>
      <c r="F195" s="31">
        <v>5350</v>
      </c>
      <c r="G195" s="31">
        <v>5350</v>
      </c>
      <c r="H195" s="425">
        <f t="shared" si="2"/>
        <v>0</v>
      </c>
      <c r="I195" s="31"/>
      <c r="J195" s="6"/>
      <c r="K195" s="88" t="s">
        <v>1102</v>
      </c>
      <c r="L195" s="50"/>
      <c r="M195" s="50"/>
      <c r="Q195" s="309"/>
      <c r="R195" s="309"/>
    </row>
    <row r="196" spans="1:18" s="307" customFormat="1" ht="50.25" customHeight="1">
      <c r="A196" s="423">
        <v>183</v>
      </c>
      <c r="B196" s="9"/>
      <c r="C196" s="5" t="s">
        <v>672</v>
      </c>
      <c r="D196" s="428"/>
      <c r="E196" s="51">
        <v>41982</v>
      </c>
      <c r="F196" s="54">
        <v>38719.92</v>
      </c>
      <c r="G196" s="54">
        <v>96800</v>
      </c>
      <c r="H196" s="425">
        <f t="shared" si="2"/>
        <v>58080.08</v>
      </c>
      <c r="I196" s="54"/>
      <c r="J196" s="9"/>
      <c r="K196" s="431" t="s">
        <v>726</v>
      </c>
      <c r="L196" s="50"/>
      <c r="M196" s="50"/>
      <c r="Q196" s="309"/>
      <c r="R196" s="309"/>
    </row>
    <row r="197" spans="1:18" s="307" customFormat="1" ht="50.25" customHeight="1">
      <c r="A197" s="423">
        <v>184</v>
      </c>
      <c r="B197" s="9"/>
      <c r="C197" s="5" t="s">
        <v>727</v>
      </c>
      <c r="D197" s="428"/>
      <c r="E197" s="51">
        <v>41998</v>
      </c>
      <c r="F197" s="54">
        <v>4000</v>
      </c>
      <c r="G197" s="54">
        <v>4000</v>
      </c>
      <c r="H197" s="425">
        <f t="shared" si="2"/>
        <v>0</v>
      </c>
      <c r="I197" s="54"/>
      <c r="J197" s="9"/>
      <c r="K197" s="431" t="s">
        <v>728</v>
      </c>
      <c r="L197" s="50"/>
      <c r="M197" s="50"/>
      <c r="Q197" s="309"/>
      <c r="R197" s="309"/>
    </row>
    <row r="198" spans="1:18" s="307" customFormat="1" ht="50.25" customHeight="1">
      <c r="A198" s="423">
        <v>185</v>
      </c>
      <c r="B198" s="9"/>
      <c r="C198" s="5" t="s">
        <v>727</v>
      </c>
      <c r="D198" s="428"/>
      <c r="E198" s="51">
        <v>41998</v>
      </c>
      <c r="F198" s="54">
        <v>4000</v>
      </c>
      <c r="G198" s="54">
        <v>4000</v>
      </c>
      <c r="H198" s="425">
        <f t="shared" si="2"/>
        <v>0</v>
      </c>
      <c r="I198" s="54"/>
      <c r="J198" s="9"/>
      <c r="K198" s="431" t="s">
        <v>729</v>
      </c>
      <c r="L198" s="50"/>
      <c r="M198" s="50"/>
      <c r="Q198" s="309"/>
      <c r="R198" s="309"/>
    </row>
    <row r="199" spans="1:18" s="307" customFormat="1" ht="50.25" customHeight="1">
      <c r="A199" s="423">
        <v>186</v>
      </c>
      <c r="B199" s="9"/>
      <c r="C199" s="5" t="s">
        <v>144</v>
      </c>
      <c r="D199" s="428"/>
      <c r="E199" s="51">
        <v>41998</v>
      </c>
      <c r="F199" s="54">
        <v>3500</v>
      </c>
      <c r="G199" s="54">
        <v>3500</v>
      </c>
      <c r="H199" s="425">
        <f t="shared" si="2"/>
        <v>0</v>
      </c>
      <c r="I199" s="54"/>
      <c r="J199" s="9"/>
      <c r="K199" s="431" t="s">
        <v>730</v>
      </c>
      <c r="L199" s="50"/>
      <c r="M199" s="50"/>
      <c r="Q199" s="309"/>
      <c r="R199" s="309"/>
    </row>
    <row r="200" spans="1:18" s="307" customFormat="1" ht="50.25" customHeight="1">
      <c r="A200" s="423">
        <v>187</v>
      </c>
      <c r="B200" s="9"/>
      <c r="C200" s="5" t="s">
        <v>1288</v>
      </c>
      <c r="D200" s="428"/>
      <c r="E200" s="51">
        <v>42341</v>
      </c>
      <c r="F200" s="54">
        <v>4000</v>
      </c>
      <c r="G200" s="54">
        <v>4000</v>
      </c>
      <c r="H200" s="425">
        <f t="shared" si="2"/>
        <v>0</v>
      </c>
      <c r="I200" s="54"/>
      <c r="J200" s="9"/>
      <c r="K200" s="431" t="s">
        <v>1289</v>
      </c>
      <c r="L200" s="50"/>
      <c r="M200" s="50"/>
      <c r="Q200" s="309"/>
      <c r="R200" s="309"/>
    </row>
    <row r="201" spans="1:18" s="307" customFormat="1" ht="15.75" customHeight="1">
      <c r="A201" s="6"/>
      <c r="B201" s="6"/>
      <c r="C201" s="5" t="s">
        <v>1164</v>
      </c>
      <c r="D201" s="9"/>
      <c r="E201" s="9"/>
      <c r="F201" s="75">
        <f>SUM(F14:F200)</f>
        <v>3282113.8899999997</v>
      </c>
      <c r="G201" s="75">
        <f>SUM(G14:G200)</f>
        <v>4203028.74</v>
      </c>
      <c r="H201" s="75">
        <f>SUM(H14:H200)</f>
        <v>920914.85</v>
      </c>
      <c r="I201" s="6"/>
      <c r="J201" s="6"/>
      <c r="K201" s="6"/>
      <c r="L201" s="155"/>
      <c r="M201" s="50"/>
      <c r="Q201" s="311" t="s">
        <v>1165</v>
      </c>
      <c r="R201" s="311" t="s">
        <v>1166</v>
      </c>
    </row>
    <row r="202" spans="1:13" ht="12.75">
      <c r="A202" s="8"/>
      <c r="B202" s="8"/>
      <c r="C202" s="8" t="s">
        <v>1415</v>
      </c>
      <c r="D202" s="8"/>
      <c r="E202" s="8"/>
      <c r="F202" s="8">
        <v>3265079.16</v>
      </c>
      <c r="G202" s="8"/>
      <c r="H202" s="8"/>
      <c r="I202" s="8"/>
      <c r="J202" s="8"/>
      <c r="K202" s="8"/>
      <c r="L202" s="155"/>
      <c r="M202" s="155"/>
    </row>
    <row r="203" spans="1:18" ht="15.75">
      <c r="A203" s="8"/>
      <c r="B203" s="8"/>
      <c r="C203" s="8"/>
      <c r="D203" s="8"/>
      <c r="E203" s="8"/>
      <c r="F203" s="96">
        <f>F201-F202</f>
        <v>17034.729999999516</v>
      </c>
      <c r="G203" s="96"/>
      <c r="H203" s="96"/>
      <c r="I203" s="8"/>
      <c r="J203" s="8"/>
      <c r="K203" s="8"/>
      <c r="L203" s="155"/>
      <c r="M203" s="155"/>
      <c r="Q203" s="389" t="s">
        <v>1167</v>
      </c>
      <c r="R203" s="389"/>
    </row>
    <row r="204" spans="1:13" ht="18.75">
      <c r="A204" s="59"/>
      <c r="B204" s="59"/>
      <c r="C204" s="59"/>
      <c r="D204" s="59"/>
      <c r="E204" s="59"/>
      <c r="F204" s="76"/>
      <c r="G204" s="76"/>
      <c r="H204" s="8"/>
      <c r="I204" s="59"/>
      <c r="J204" s="59"/>
      <c r="K204" s="59"/>
      <c r="L204" s="59"/>
      <c r="M204" s="155"/>
    </row>
    <row r="205" spans="1:13" s="312" customFormat="1" ht="18.75">
      <c r="A205" s="59"/>
      <c r="B205" s="59"/>
      <c r="C205" s="59"/>
      <c r="D205" s="59"/>
      <c r="E205" s="59"/>
      <c r="F205" s="59"/>
      <c r="G205" s="59"/>
      <c r="H205" s="76"/>
      <c r="I205" s="59"/>
      <c r="J205" s="59"/>
      <c r="K205" s="59"/>
      <c r="L205" s="59"/>
      <c r="M205" s="59"/>
    </row>
    <row r="206" spans="1:12" s="312" customFormat="1" ht="18.75">
      <c r="A206" s="190"/>
      <c r="B206" s="190"/>
      <c r="I206" s="190"/>
      <c r="J206" s="190"/>
      <c r="K206" s="190"/>
      <c r="L206" s="306"/>
    </row>
    <row r="207" spans="1:11" ht="12.75">
      <c r="A207" s="190"/>
      <c r="B207" s="190"/>
      <c r="C207" s="190"/>
      <c r="D207" s="190"/>
      <c r="E207" s="190"/>
      <c r="F207" s="190"/>
      <c r="G207" s="190"/>
      <c r="H207" s="190"/>
      <c r="I207" s="190"/>
      <c r="J207" s="190"/>
      <c r="K207" s="190"/>
    </row>
    <row r="208" spans="1:11" ht="12.75">
      <c r="A208" s="190"/>
      <c r="B208" s="190"/>
      <c r="C208" s="190"/>
      <c r="D208" s="190"/>
      <c r="E208" s="190"/>
      <c r="F208" s="190"/>
      <c r="G208" s="190"/>
      <c r="H208" s="190"/>
      <c r="I208" s="190"/>
      <c r="J208" s="190"/>
      <c r="K208" s="190"/>
    </row>
    <row r="209" spans="1:11" ht="12.75">
      <c r="A209" s="190"/>
      <c r="B209" s="190"/>
      <c r="C209" s="190"/>
      <c r="D209" s="190"/>
      <c r="E209" s="190"/>
      <c r="F209" s="190"/>
      <c r="G209" s="190"/>
      <c r="H209" s="190"/>
      <c r="I209" s="190"/>
      <c r="J209" s="190"/>
      <c r="K209" s="190"/>
    </row>
    <row r="210" spans="1:11" ht="12.75">
      <c r="A210" s="190"/>
      <c r="B210" s="190"/>
      <c r="C210" s="190"/>
      <c r="D210" s="190"/>
      <c r="E210" s="190"/>
      <c r="F210" s="190"/>
      <c r="G210" s="190"/>
      <c r="H210" s="190"/>
      <c r="I210" s="190"/>
      <c r="J210" s="190"/>
      <c r="K210" s="190"/>
    </row>
    <row r="211" spans="1:11" ht="12.75">
      <c r="A211" s="190"/>
      <c r="B211" s="190"/>
      <c r="C211" s="190"/>
      <c r="D211" s="190"/>
      <c r="E211" s="190"/>
      <c r="F211" s="190"/>
      <c r="G211" s="190"/>
      <c r="H211" s="190"/>
      <c r="I211" s="190"/>
      <c r="J211" s="190"/>
      <c r="K211" s="190"/>
    </row>
    <row r="212" spans="1:11" ht="12.75">
      <c r="A212" s="190"/>
      <c r="B212" s="190"/>
      <c r="C212" s="190"/>
      <c r="D212" s="190"/>
      <c r="E212" s="190"/>
      <c r="F212" s="190"/>
      <c r="G212" s="190"/>
      <c r="H212" s="190"/>
      <c r="I212" s="190"/>
      <c r="J212" s="190"/>
      <c r="K212" s="190"/>
    </row>
    <row r="213" spans="1:11" ht="12.75">
      <c r="A213" s="190"/>
      <c r="B213" s="190"/>
      <c r="C213" s="190"/>
      <c r="D213" s="190"/>
      <c r="E213" s="190"/>
      <c r="F213" s="190"/>
      <c r="G213" s="190"/>
      <c r="H213" s="190"/>
      <c r="I213" s="190"/>
      <c r="J213" s="190"/>
      <c r="K213" s="190"/>
    </row>
    <row r="231" spans="17:20" ht="12.75">
      <c r="Q231" s="189">
        <v>8684349</v>
      </c>
      <c r="R231" s="189">
        <v>8684349</v>
      </c>
      <c r="S231" s="189">
        <f>R231-Q231</f>
        <v>0</v>
      </c>
      <c r="T231" s="189">
        <v>1829.5</v>
      </c>
    </row>
  </sheetData>
  <sheetProtection/>
  <autoFilter ref="A11:M200"/>
  <mergeCells count="5">
    <mergeCell ref="A12:K12"/>
    <mergeCell ref="Q203:R203"/>
    <mergeCell ref="A9:K9"/>
    <mergeCell ref="A10:K10"/>
    <mergeCell ref="L75:M75"/>
  </mergeCells>
  <printOptions/>
  <pageMargins left="0.3937007874015748" right="0.1968503937007874" top="0.7874015748031497" bottom="0.1968503937007874" header="0.31496062992125984" footer="0.31496062992125984"/>
  <pageSetup fitToHeight="0" fitToWidth="2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322"/>
  <sheetViews>
    <sheetView view="pageBreakPreview" zoomScaleSheetLayoutView="100" zoomScalePageLayoutView="0" workbookViewId="0" topLeftCell="A1">
      <pane ySplit="11" topLeftCell="A278" activePane="bottomLeft" state="frozen"/>
      <selection pane="topLeft" activeCell="K13" sqref="K13"/>
      <selection pane="bottomLeft" activeCell="B271" sqref="B271:G277"/>
    </sheetView>
  </sheetViews>
  <sheetFormatPr defaultColWidth="16.140625" defaultRowHeight="157.5" customHeight="1"/>
  <cols>
    <col min="1" max="1" width="7.00390625" style="522" customWidth="1"/>
    <col min="2" max="2" width="12.140625" style="441" customWidth="1"/>
    <col min="3" max="3" width="19.00390625" style="441" customWidth="1"/>
    <col min="4" max="4" width="19.421875" style="441" customWidth="1"/>
    <col min="5" max="5" width="12.7109375" style="441" customWidth="1"/>
    <col min="6" max="6" width="13.140625" style="552" customWidth="1"/>
    <col min="7" max="7" width="13.57421875" style="552" customWidth="1"/>
    <col min="8" max="8" width="15.28125" style="552" customWidth="1"/>
    <col min="9" max="9" width="9.140625" style="441" customWidth="1"/>
    <col min="10" max="10" width="7.00390625" style="441" customWidth="1"/>
    <col min="11" max="12" width="11.140625" style="441" customWidth="1"/>
    <col min="13" max="13" width="16.140625" style="440" hidden="1" customWidth="1"/>
    <col min="14" max="14" width="18.7109375" style="441" hidden="1" customWidth="1"/>
    <col min="15" max="15" width="20.7109375" style="441" customWidth="1"/>
    <col min="16" max="16" width="17.8515625" style="441" customWidth="1"/>
    <col min="17" max="16384" width="16.140625" style="441" customWidth="1"/>
  </cols>
  <sheetData>
    <row r="1" spans="1:22" s="168" customFormat="1" ht="2.25" customHeight="1">
      <c r="A1" s="167"/>
      <c r="G1" s="167"/>
      <c r="H1" s="167"/>
      <c r="T1" s="169"/>
      <c r="U1" s="169"/>
      <c r="V1" s="169"/>
    </row>
    <row r="2" spans="1:22" s="168" customFormat="1" ht="21" customHeight="1">
      <c r="A2" s="167"/>
      <c r="G2" s="186"/>
      <c r="H2" s="187" t="s">
        <v>803</v>
      </c>
      <c r="I2" s="187"/>
      <c r="J2" s="187"/>
      <c r="T2" s="169"/>
      <c r="U2" s="169"/>
      <c r="V2" s="169"/>
    </row>
    <row r="3" spans="1:22" s="168" customFormat="1" ht="15.75" customHeight="1">
      <c r="A3" s="167"/>
      <c r="F3" s="434"/>
      <c r="G3" s="186"/>
      <c r="H3" s="187" t="s">
        <v>804</v>
      </c>
      <c r="I3" s="187"/>
      <c r="J3" s="187"/>
      <c r="T3" s="169"/>
      <c r="U3" s="169"/>
      <c r="V3" s="169"/>
    </row>
    <row r="4" spans="1:22" s="168" customFormat="1" ht="16.5" customHeight="1">
      <c r="A4" s="167"/>
      <c r="G4" s="186"/>
      <c r="H4" s="187" t="s">
        <v>1168</v>
      </c>
      <c r="I4" s="187"/>
      <c r="J4" s="187"/>
      <c r="T4" s="169"/>
      <c r="U4" s="169"/>
      <c r="V4" s="169"/>
    </row>
    <row r="5" spans="1:22" s="168" customFormat="1" ht="3" customHeight="1">
      <c r="A5" s="167"/>
      <c r="G5" s="186"/>
      <c r="H5" s="187"/>
      <c r="I5" s="187"/>
      <c r="J5" s="187"/>
      <c r="T5" s="169"/>
      <c r="U5" s="169"/>
      <c r="V5" s="169"/>
    </row>
    <row r="6" spans="1:22" s="168" customFormat="1" ht="20.25">
      <c r="A6" s="167"/>
      <c r="G6" s="186"/>
      <c r="H6" s="187" t="s">
        <v>812</v>
      </c>
      <c r="I6" s="187"/>
      <c r="J6" s="187"/>
      <c r="T6" s="169"/>
      <c r="U6" s="169"/>
      <c r="V6" s="169"/>
    </row>
    <row r="7" spans="1:22" s="168" customFormat="1" ht="3" customHeight="1">
      <c r="A7" s="167"/>
      <c r="G7" s="186"/>
      <c r="H7" s="187"/>
      <c r="I7" s="187"/>
      <c r="J7" s="187"/>
      <c r="T7" s="169"/>
      <c r="U7" s="169"/>
      <c r="V7" s="169"/>
    </row>
    <row r="8" spans="1:22" s="168" customFormat="1" ht="6.75" customHeight="1">
      <c r="A8" s="167"/>
      <c r="G8" s="186"/>
      <c r="H8" s="186"/>
      <c r="I8" s="187"/>
      <c r="J8" s="187"/>
      <c r="T8" s="169"/>
      <c r="U8" s="169"/>
      <c r="V8" s="169"/>
    </row>
    <row r="9" spans="1:22" s="163" customFormat="1" ht="12" customHeight="1">
      <c r="A9" s="435" t="s">
        <v>805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T9" s="164"/>
      <c r="U9" s="164"/>
      <c r="V9" s="164"/>
    </row>
    <row r="10" spans="1:22" s="166" customFormat="1" ht="11.25" customHeight="1">
      <c r="A10" s="436" t="s">
        <v>811</v>
      </c>
      <c r="B10" s="436"/>
      <c r="C10" s="436"/>
      <c r="D10" s="436"/>
      <c r="E10" s="436"/>
      <c r="F10" s="436"/>
      <c r="G10" s="436"/>
      <c r="H10" s="436"/>
      <c r="I10" s="436"/>
      <c r="J10" s="436"/>
      <c r="K10" s="436"/>
      <c r="L10" s="165"/>
      <c r="M10" s="165"/>
      <c r="N10" s="165"/>
      <c r="O10" s="165"/>
      <c r="T10" s="170"/>
      <c r="U10" s="170"/>
      <c r="V10" s="170"/>
    </row>
    <row r="11" spans="1:12" ht="62.25" customHeight="1">
      <c r="A11" s="437" t="s">
        <v>1139</v>
      </c>
      <c r="B11" s="438" t="s">
        <v>1140</v>
      </c>
      <c r="C11" s="438" t="s">
        <v>1141</v>
      </c>
      <c r="D11" s="438" t="s">
        <v>1142</v>
      </c>
      <c r="E11" s="438" t="s">
        <v>1143</v>
      </c>
      <c r="F11" s="439" t="s">
        <v>1144</v>
      </c>
      <c r="G11" s="439" t="s">
        <v>1145</v>
      </c>
      <c r="H11" s="146" t="s">
        <v>1468</v>
      </c>
      <c r="I11" s="438" t="s">
        <v>1146</v>
      </c>
      <c r="J11" s="438" t="s">
        <v>1147</v>
      </c>
      <c r="K11" s="438" t="s">
        <v>1148</v>
      </c>
      <c r="L11" s="438"/>
    </row>
    <row r="12" spans="1:7" s="440" customFormat="1" ht="105" customHeight="1">
      <c r="A12" s="442"/>
      <c r="B12" s="369">
        <v>23300344763</v>
      </c>
      <c r="C12" s="369" t="s">
        <v>419</v>
      </c>
      <c r="D12" s="369" t="s">
        <v>1397</v>
      </c>
      <c r="E12" s="369"/>
      <c r="G12" s="443"/>
    </row>
    <row r="13" spans="1:15" s="451" customFormat="1" ht="48" customHeight="1">
      <c r="A13" s="437">
        <v>1</v>
      </c>
      <c r="B13" s="444"/>
      <c r="C13" s="444" t="s">
        <v>420</v>
      </c>
      <c r="D13" s="444" t="s">
        <v>421</v>
      </c>
      <c r="E13" s="445">
        <v>1924</v>
      </c>
      <c r="F13" s="446">
        <v>6500</v>
      </c>
      <c r="G13" s="446">
        <v>6500</v>
      </c>
      <c r="H13" s="443">
        <f aca="true" t="shared" si="0" ref="H13:H44">G13-F13</f>
        <v>0</v>
      </c>
      <c r="I13" s="445">
        <v>107.4</v>
      </c>
      <c r="J13" s="445"/>
      <c r="K13" s="447" t="s">
        <v>422</v>
      </c>
      <c r="L13" s="445"/>
      <c r="M13" s="448" t="s">
        <v>423</v>
      </c>
      <c r="N13" s="449"/>
      <c r="O13" s="450"/>
    </row>
    <row r="14" spans="1:15" s="451" customFormat="1" ht="56.25" customHeight="1">
      <c r="A14" s="437">
        <v>2</v>
      </c>
      <c r="B14" s="444"/>
      <c r="C14" s="444" t="s">
        <v>362</v>
      </c>
      <c r="D14" s="444" t="s">
        <v>1421</v>
      </c>
      <c r="E14" s="445">
        <v>1981</v>
      </c>
      <c r="F14" s="446">
        <v>2533.65</v>
      </c>
      <c r="G14" s="446">
        <v>8000</v>
      </c>
      <c r="H14" s="443">
        <f t="shared" si="0"/>
        <v>5466.35</v>
      </c>
      <c r="I14" s="445">
        <v>12</v>
      </c>
      <c r="J14" s="445"/>
      <c r="K14" s="445" t="s">
        <v>714</v>
      </c>
      <c r="L14" s="445"/>
      <c r="M14" s="448" t="s">
        <v>423</v>
      </c>
      <c r="N14" s="449"/>
      <c r="O14" s="450"/>
    </row>
    <row r="15" spans="1:15" s="451" customFormat="1" ht="46.5" customHeight="1">
      <c r="A15" s="437">
        <v>3</v>
      </c>
      <c r="B15" s="444"/>
      <c r="C15" s="444" t="s">
        <v>1438</v>
      </c>
      <c r="D15" s="444" t="s">
        <v>1421</v>
      </c>
      <c r="E15" s="445">
        <v>1968</v>
      </c>
      <c r="F15" s="446">
        <v>1900</v>
      </c>
      <c r="G15" s="446">
        <v>6000</v>
      </c>
      <c r="H15" s="443">
        <f t="shared" si="0"/>
        <v>4100</v>
      </c>
      <c r="I15" s="445">
        <v>64</v>
      </c>
      <c r="J15" s="445"/>
      <c r="K15" s="445" t="s">
        <v>715</v>
      </c>
      <c r="L15" s="445"/>
      <c r="M15" s="452" t="s">
        <v>423</v>
      </c>
      <c r="N15" s="453"/>
      <c r="O15" s="454"/>
    </row>
    <row r="16" spans="1:15" s="451" customFormat="1" ht="37.5" customHeight="1">
      <c r="A16" s="437">
        <v>4</v>
      </c>
      <c r="B16" s="444"/>
      <c r="C16" s="444" t="s">
        <v>1437</v>
      </c>
      <c r="D16" s="444" t="s">
        <v>717</v>
      </c>
      <c r="E16" s="445">
        <v>1992</v>
      </c>
      <c r="F16" s="446">
        <v>1900</v>
      </c>
      <c r="G16" s="446">
        <v>6000</v>
      </c>
      <c r="H16" s="443">
        <f t="shared" si="0"/>
        <v>4100</v>
      </c>
      <c r="I16" s="445">
        <v>6</v>
      </c>
      <c r="J16" s="445">
        <v>5</v>
      </c>
      <c r="K16" s="447" t="s">
        <v>718</v>
      </c>
      <c r="L16" s="445"/>
      <c r="M16" s="452" t="s">
        <v>423</v>
      </c>
      <c r="N16" s="453"/>
      <c r="O16" s="454"/>
    </row>
    <row r="17" spans="1:15" s="451" customFormat="1" ht="48.75" customHeight="1">
      <c r="A17" s="437">
        <v>5</v>
      </c>
      <c r="B17" s="444"/>
      <c r="C17" s="444" t="s">
        <v>1435</v>
      </c>
      <c r="D17" s="444" t="s">
        <v>1420</v>
      </c>
      <c r="E17" s="445">
        <v>1992</v>
      </c>
      <c r="F17" s="446">
        <v>950</v>
      </c>
      <c r="G17" s="446">
        <v>3000</v>
      </c>
      <c r="H17" s="443">
        <f>G17-F17</f>
        <v>2050</v>
      </c>
      <c r="I17" s="445">
        <v>432</v>
      </c>
      <c r="J17" s="445">
        <v>8649</v>
      </c>
      <c r="K17" s="445" t="s">
        <v>719</v>
      </c>
      <c r="L17" s="445"/>
      <c r="M17" s="452" t="s">
        <v>423</v>
      </c>
      <c r="N17" s="453"/>
      <c r="O17" s="454"/>
    </row>
    <row r="18" spans="1:15" s="451" customFormat="1" ht="57.75" customHeight="1">
      <c r="A18" s="437">
        <v>6</v>
      </c>
      <c r="B18" s="444"/>
      <c r="C18" s="444" t="s">
        <v>720</v>
      </c>
      <c r="D18" s="444" t="s">
        <v>721</v>
      </c>
      <c r="E18" s="445"/>
      <c r="F18" s="446">
        <v>483853.95</v>
      </c>
      <c r="G18" s="446">
        <v>495000</v>
      </c>
      <c r="H18" s="443">
        <f t="shared" si="0"/>
        <v>11146.049999999988</v>
      </c>
      <c r="I18" s="445" t="s">
        <v>398</v>
      </c>
      <c r="J18" s="445"/>
      <c r="K18" s="445">
        <v>101040024</v>
      </c>
      <c r="L18" s="445"/>
      <c r="M18" s="452" t="s">
        <v>722</v>
      </c>
      <c r="N18" s="453" t="s">
        <v>723</v>
      </c>
      <c r="O18" s="454" t="s">
        <v>724</v>
      </c>
    </row>
    <row r="19" spans="1:15" s="451" customFormat="1" ht="54.75" customHeight="1">
      <c r="A19" s="437">
        <v>7</v>
      </c>
      <c r="B19" s="444"/>
      <c r="C19" s="444" t="s">
        <v>725</v>
      </c>
      <c r="D19" s="444" t="s">
        <v>721</v>
      </c>
      <c r="E19" s="445"/>
      <c r="F19" s="446">
        <v>33000</v>
      </c>
      <c r="G19" s="446">
        <v>33000</v>
      </c>
      <c r="H19" s="443">
        <f t="shared" si="0"/>
        <v>0</v>
      </c>
      <c r="I19" s="445" t="s">
        <v>398</v>
      </c>
      <c r="J19" s="445"/>
      <c r="K19" s="445">
        <v>101040025</v>
      </c>
      <c r="L19" s="445"/>
      <c r="M19" s="452" t="s">
        <v>722</v>
      </c>
      <c r="N19" s="453" t="s">
        <v>723</v>
      </c>
      <c r="O19" s="454" t="s">
        <v>724</v>
      </c>
    </row>
    <row r="20" spans="1:16" s="451" customFormat="1" ht="55.5" customHeight="1">
      <c r="A20" s="437">
        <v>8</v>
      </c>
      <c r="B20" s="444"/>
      <c r="C20" s="444" t="s">
        <v>731</v>
      </c>
      <c r="D20" s="444" t="s">
        <v>721</v>
      </c>
      <c r="E20" s="445"/>
      <c r="F20" s="446">
        <v>90000</v>
      </c>
      <c r="G20" s="446">
        <v>90000</v>
      </c>
      <c r="H20" s="443">
        <f t="shared" si="0"/>
        <v>0</v>
      </c>
      <c r="I20" s="445" t="s">
        <v>398</v>
      </c>
      <c r="K20" s="445">
        <v>110105000</v>
      </c>
      <c r="L20" s="455"/>
      <c r="M20" s="452" t="s">
        <v>722</v>
      </c>
      <c r="N20" s="453" t="s">
        <v>723</v>
      </c>
      <c r="O20" s="454" t="s">
        <v>724</v>
      </c>
      <c r="P20" s="456"/>
    </row>
    <row r="21" spans="1:16" s="451" customFormat="1" ht="50.25" customHeight="1">
      <c r="A21" s="437">
        <v>9</v>
      </c>
      <c r="B21" s="445"/>
      <c r="C21" s="444" t="s">
        <v>732</v>
      </c>
      <c r="D21" s="444" t="s">
        <v>721</v>
      </c>
      <c r="E21" s="445"/>
      <c r="F21" s="446">
        <v>13983.05</v>
      </c>
      <c r="G21" s="446">
        <v>13983.05</v>
      </c>
      <c r="H21" s="443">
        <f t="shared" si="0"/>
        <v>0</v>
      </c>
      <c r="I21" s="445" t="s">
        <v>398</v>
      </c>
      <c r="K21" s="447" t="s">
        <v>733</v>
      </c>
      <c r="L21" s="457"/>
      <c r="M21" s="452" t="s">
        <v>722</v>
      </c>
      <c r="N21" s="456"/>
      <c r="O21" s="454" t="s">
        <v>724</v>
      </c>
      <c r="P21" s="456"/>
    </row>
    <row r="22" spans="1:16" s="451" customFormat="1" ht="47.25" customHeight="1">
      <c r="A22" s="437">
        <v>10</v>
      </c>
      <c r="B22" s="445"/>
      <c r="C22" s="444" t="s">
        <v>365</v>
      </c>
      <c r="D22" s="444" t="s">
        <v>721</v>
      </c>
      <c r="E22" s="445">
        <v>2007</v>
      </c>
      <c r="F22" s="446">
        <v>21292.37</v>
      </c>
      <c r="G22" s="446">
        <v>21292.37</v>
      </c>
      <c r="H22" s="443">
        <f t="shared" si="0"/>
        <v>0</v>
      </c>
      <c r="I22" s="445" t="s">
        <v>398</v>
      </c>
      <c r="J22" s="445"/>
      <c r="K22" s="447" t="s">
        <v>734</v>
      </c>
      <c r="L22" s="457"/>
      <c r="M22" s="452" t="s">
        <v>722</v>
      </c>
      <c r="N22" s="456"/>
      <c r="O22" s="454" t="s">
        <v>724</v>
      </c>
      <c r="P22" s="456"/>
    </row>
    <row r="23" spans="1:16" s="451" customFormat="1" ht="39.75" customHeight="1">
      <c r="A23" s="437">
        <v>11</v>
      </c>
      <c r="B23" s="445"/>
      <c r="C23" s="369" t="s">
        <v>735</v>
      </c>
      <c r="D23" s="444"/>
      <c r="E23" s="445">
        <v>2008</v>
      </c>
      <c r="F23" s="446">
        <v>855000</v>
      </c>
      <c r="G23" s="446">
        <v>855000</v>
      </c>
      <c r="H23" s="443">
        <f t="shared" si="0"/>
        <v>0</v>
      </c>
      <c r="I23" s="445" t="s">
        <v>398</v>
      </c>
      <c r="J23" s="445"/>
      <c r="K23" s="447" t="s">
        <v>736</v>
      </c>
      <c r="L23" s="457"/>
      <c r="M23" s="458" t="s">
        <v>722</v>
      </c>
      <c r="N23" s="459" t="s">
        <v>737</v>
      </c>
      <c r="O23" s="456"/>
      <c r="P23" s="456"/>
    </row>
    <row r="24" spans="1:16" s="451" customFormat="1" ht="45" customHeight="1">
      <c r="A24" s="437">
        <v>12</v>
      </c>
      <c r="B24" s="445"/>
      <c r="C24" s="444" t="s">
        <v>738</v>
      </c>
      <c r="D24" s="444"/>
      <c r="E24" s="445">
        <v>2008</v>
      </c>
      <c r="F24" s="446">
        <v>8800</v>
      </c>
      <c r="G24" s="446">
        <v>8800</v>
      </c>
      <c r="H24" s="443">
        <f t="shared" si="0"/>
        <v>0</v>
      </c>
      <c r="I24" s="445" t="s">
        <v>398</v>
      </c>
      <c r="J24" s="445"/>
      <c r="K24" s="447" t="s">
        <v>739</v>
      </c>
      <c r="L24" s="457"/>
      <c r="M24" s="458" t="s">
        <v>740</v>
      </c>
      <c r="N24" s="456"/>
      <c r="O24" s="456"/>
      <c r="P24" s="456"/>
    </row>
    <row r="25" spans="1:16" s="451" customFormat="1" ht="51" customHeight="1">
      <c r="A25" s="437">
        <v>13</v>
      </c>
      <c r="B25" s="445"/>
      <c r="C25" s="444" t="s">
        <v>738</v>
      </c>
      <c r="D25" s="444"/>
      <c r="E25" s="445">
        <v>2008</v>
      </c>
      <c r="F25" s="446">
        <v>8800</v>
      </c>
      <c r="G25" s="446">
        <v>8800</v>
      </c>
      <c r="H25" s="443">
        <f t="shared" si="0"/>
        <v>0</v>
      </c>
      <c r="I25" s="445" t="s">
        <v>398</v>
      </c>
      <c r="J25" s="445"/>
      <c r="K25" s="447" t="s">
        <v>741</v>
      </c>
      <c r="L25" s="457"/>
      <c r="M25" s="458" t="s">
        <v>740</v>
      </c>
      <c r="N25" s="456"/>
      <c r="O25" s="456"/>
      <c r="P25" s="456"/>
    </row>
    <row r="26" spans="1:16" s="451" customFormat="1" ht="48" customHeight="1">
      <c r="A26" s="437">
        <v>14</v>
      </c>
      <c r="B26" s="445"/>
      <c r="C26" s="444" t="s">
        <v>742</v>
      </c>
      <c r="D26" s="444"/>
      <c r="E26" s="445">
        <v>2008</v>
      </c>
      <c r="F26" s="446">
        <v>9644</v>
      </c>
      <c r="G26" s="446">
        <v>9644</v>
      </c>
      <c r="H26" s="443">
        <f t="shared" si="0"/>
        <v>0</v>
      </c>
      <c r="I26" s="445" t="s">
        <v>398</v>
      </c>
      <c r="J26" s="445"/>
      <c r="K26" s="447" t="s">
        <v>743</v>
      </c>
      <c r="L26" s="457"/>
      <c r="M26" s="458" t="s">
        <v>740</v>
      </c>
      <c r="N26" s="456"/>
      <c r="O26" s="456"/>
      <c r="P26" s="456"/>
    </row>
    <row r="27" spans="1:16" s="451" customFormat="1" ht="12">
      <c r="A27" s="437">
        <v>15</v>
      </c>
      <c r="B27" s="445"/>
      <c r="C27" s="444" t="s">
        <v>742</v>
      </c>
      <c r="D27" s="444"/>
      <c r="E27" s="445">
        <v>2008</v>
      </c>
      <c r="F27" s="446">
        <v>9644</v>
      </c>
      <c r="G27" s="446">
        <v>9644</v>
      </c>
      <c r="H27" s="443">
        <f t="shared" si="0"/>
        <v>0</v>
      </c>
      <c r="I27" s="445" t="s">
        <v>398</v>
      </c>
      <c r="J27" s="445"/>
      <c r="K27" s="447" t="s">
        <v>744</v>
      </c>
      <c r="L27" s="457"/>
      <c r="M27" s="458" t="s">
        <v>740</v>
      </c>
      <c r="N27" s="456"/>
      <c r="O27" s="456"/>
      <c r="P27" s="456"/>
    </row>
    <row r="28" spans="1:16" s="451" customFormat="1" ht="49.5" customHeight="1">
      <c r="A28" s="437">
        <v>16</v>
      </c>
      <c r="B28" s="445" t="s">
        <v>1426</v>
      </c>
      <c r="C28" s="444" t="s">
        <v>367</v>
      </c>
      <c r="D28" s="444" t="s">
        <v>1399</v>
      </c>
      <c r="E28" s="445">
        <v>1982</v>
      </c>
      <c r="F28" s="446">
        <v>1187.5</v>
      </c>
      <c r="G28" s="446">
        <v>3000</v>
      </c>
      <c r="H28" s="443">
        <f>G28-F28</f>
        <v>1812.5</v>
      </c>
      <c r="I28" s="444" t="s">
        <v>1431</v>
      </c>
      <c r="J28" s="445"/>
      <c r="K28" s="447" t="s">
        <v>749</v>
      </c>
      <c r="L28" s="457"/>
      <c r="M28" s="458" t="s">
        <v>423</v>
      </c>
      <c r="N28" s="456"/>
      <c r="O28" s="456"/>
      <c r="P28" s="456"/>
    </row>
    <row r="29" spans="1:16" s="451" customFormat="1" ht="49.5" customHeight="1">
      <c r="A29" s="437">
        <v>17</v>
      </c>
      <c r="B29" s="445"/>
      <c r="C29" s="444" t="s">
        <v>368</v>
      </c>
      <c r="D29" s="444" t="s">
        <v>1423</v>
      </c>
      <c r="E29" s="445">
        <v>1961</v>
      </c>
      <c r="F29" s="446">
        <v>1187.5</v>
      </c>
      <c r="G29" s="446">
        <v>3000</v>
      </c>
      <c r="H29" s="443">
        <f t="shared" si="0"/>
        <v>1812.5</v>
      </c>
      <c r="I29" s="444" t="s">
        <v>1430</v>
      </c>
      <c r="J29" s="445"/>
      <c r="K29" s="447" t="s">
        <v>750</v>
      </c>
      <c r="L29" s="457"/>
      <c r="M29" s="458" t="s">
        <v>423</v>
      </c>
      <c r="N29" s="456"/>
      <c r="O29" s="456"/>
      <c r="P29" s="456"/>
    </row>
    <row r="30" spans="1:16" s="451" customFormat="1" ht="52.5" customHeight="1">
      <c r="A30" s="437">
        <v>18</v>
      </c>
      <c r="B30" s="445"/>
      <c r="C30" s="444" t="s">
        <v>369</v>
      </c>
      <c r="D30" s="444" t="s">
        <v>1425</v>
      </c>
      <c r="E30" s="445">
        <v>1982</v>
      </c>
      <c r="F30" s="446">
        <v>1187.5</v>
      </c>
      <c r="G30" s="446">
        <v>3000</v>
      </c>
      <c r="H30" s="443">
        <f t="shared" si="0"/>
        <v>1812.5</v>
      </c>
      <c r="I30" s="444" t="s">
        <v>1428</v>
      </c>
      <c r="J30" s="445"/>
      <c r="K30" s="447" t="s">
        <v>751</v>
      </c>
      <c r="L30" s="457"/>
      <c r="M30" s="458" t="s">
        <v>423</v>
      </c>
      <c r="N30" s="456"/>
      <c r="O30" s="456"/>
      <c r="P30" s="456"/>
    </row>
    <row r="31" spans="1:16" s="451" customFormat="1" ht="48" customHeight="1">
      <c r="A31" s="437">
        <v>19</v>
      </c>
      <c r="B31" s="445"/>
      <c r="C31" s="444" t="s">
        <v>1432</v>
      </c>
      <c r="D31" s="444" t="s">
        <v>1421</v>
      </c>
      <c r="E31" s="445">
        <v>1981</v>
      </c>
      <c r="F31" s="446">
        <v>1187.5</v>
      </c>
      <c r="G31" s="446">
        <v>3000</v>
      </c>
      <c r="H31" s="443">
        <f t="shared" si="0"/>
        <v>1812.5</v>
      </c>
      <c r="I31" s="444" t="s">
        <v>1429</v>
      </c>
      <c r="J31" s="445"/>
      <c r="K31" s="447" t="s">
        <v>753</v>
      </c>
      <c r="L31" s="457"/>
      <c r="M31" s="459" t="s">
        <v>423</v>
      </c>
      <c r="N31" s="456"/>
      <c r="O31" s="460"/>
      <c r="P31" s="456"/>
    </row>
    <row r="32" spans="1:16" s="451" customFormat="1" ht="50.25" customHeight="1">
      <c r="A32" s="437">
        <v>20</v>
      </c>
      <c r="B32" s="445"/>
      <c r="C32" s="444" t="s">
        <v>371</v>
      </c>
      <c r="D32" s="444" t="s">
        <v>1424</v>
      </c>
      <c r="E32" s="445">
        <v>1982</v>
      </c>
      <c r="F32" s="446">
        <v>1187.5</v>
      </c>
      <c r="G32" s="446">
        <v>3000</v>
      </c>
      <c r="H32" s="443">
        <f t="shared" si="0"/>
        <v>1812.5</v>
      </c>
      <c r="I32" s="444" t="s">
        <v>1427</v>
      </c>
      <c r="J32" s="445"/>
      <c r="K32" s="447" t="s">
        <v>752</v>
      </c>
      <c r="L32" s="457"/>
      <c r="M32" s="458" t="s">
        <v>423</v>
      </c>
      <c r="N32" s="456"/>
      <c r="O32" s="456"/>
      <c r="P32" s="456"/>
    </row>
    <row r="33" spans="1:16" s="451" customFormat="1" ht="40.5" customHeight="1">
      <c r="A33" s="437">
        <v>21</v>
      </c>
      <c r="B33" s="445"/>
      <c r="C33" s="444" t="s">
        <v>1404</v>
      </c>
      <c r="D33" s="444" t="s">
        <v>372</v>
      </c>
      <c r="E33" s="445">
        <v>1968</v>
      </c>
      <c r="F33" s="446">
        <v>4700</v>
      </c>
      <c r="G33" s="446">
        <v>15000</v>
      </c>
      <c r="H33" s="443">
        <f t="shared" si="0"/>
        <v>10300</v>
      </c>
      <c r="I33" s="444" t="s">
        <v>1405</v>
      </c>
      <c r="J33" s="445"/>
      <c r="K33" s="447" t="s">
        <v>754</v>
      </c>
      <c r="L33" s="457"/>
      <c r="M33" s="458" t="s">
        <v>423</v>
      </c>
      <c r="N33" s="456"/>
      <c r="O33" s="456"/>
      <c r="P33" s="456"/>
    </row>
    <row r="34" spans="1:16" s="451" customFormat="1" ht="49.5" customHeight="1">
      <c r="A34" s="437">
        <v>22</v>
      </c>
      <c r="B34" s="445"/>
      <c r="C34" s="444" t="s">
        <v>373</v>
      </c>
      <c r="D34" s="444" t="s">
        <v>1419</v>
      </c>
      <c r="E34" s="445"/>
      <c r="F34" s="446">
        <v>522.64</v>
      </c>
      <c r="G34" s="446">
        <v>2000</v>
      </c>
      <c r="H34" s="443">
        <f t="shared" si="0"/>
        <v>1477.3600000000001</v>
      </c>
      <c r="I34" s="445" t="s">
        <v>398</v>
      </c>
      <c r="J34" s="445"/>
      <c r="K34" s="447" t="s">
        <v>755</v>
      </c>
      <c r="L34" s="457"/>
      <c r="M34" s="458" t="s">
        <v>423</v>
      </c>
      <c r="N34" s="456"/>
      <c r="O34" s="456"/>
      <c r="P34" s="456"/>
    </row>
    <row r="35" spans="1:16" s="451" customFormat="1" ht="39.75" customHeight="1">
      <c r="A35" s="437">
        <v>23</v>
      </c>
      <c r="B35" s="445"/>
      <c r="C35" s="444" t="s">
        <v>374</v>
      </c>
      <c r="D35" s="444"/>
      <c r="E35" s="445"/>
      <c r="F35" s="446">
        <v>261.32</v>
      </c>
      <c r="G35" s="446">
        <v>1000</v>
      </c>
      <c r="H35" s="443">
        <f t="shared" si="0"/>
        <v>738.6800000000001</v>
      </c>
      <c r="I35" s="445" t="s">
        <v>398</v>
      </c>
      <c r="J35" s="445"/>
      <c r="K35" s="447" t="s">
        <v>756</v>
      </c>
      <c r="L35" s="457"/>
      <c r="M35" s="458" t="s">
        <v>423</v>
      </c>
      <c r="N35" s="456"/>
      <c r="O35" s="456"/>
      <c r="P35" s="456"/>
    </row>
    <row r="36" spans="1:16" s="451" customFormat="1" ht="48" customHeight="1">
      <c r="A36" s="437">
        <v>24</v>
      </c>
      <c r="B36" s="445"/>
      <c r="C36" s="444" t="s">
        <v>375</v>
      </c>
      <c r="D36" s="444" t="s">
        <v>713</v>
      </c>
      <c r="E36" s="445"/>
      <c r="F36" s="446">
        <v>633.65</v>
      </c>
      <c r="G36" s="446">
        <v>2000</v>
      </c>
      <c r="H36" s="443">
        <f t="shared" si="0"/>
        <v>1366.35</v>
      </c>
      <c r="I36" s="445" t="s">
        <v>398</v>
      </c>
      <c r="J36" s="445"/>
      <c r="K36" s="447" t="s">
        <v>757</v>
      </c>
      <c r="L36" s="457"/>
      <c r="M36" s="458" t="s">
        <v>423</v>
      </c>
      <c r="N36" s="456"/>
      <c r="O36" s="456"/>
      <c r="P36" s="456"/>
    </row>
    <row r="37" spans="1:16" s="451" customFormat="1" ht="41.25" customHeight="1">
      <c r="A37" s="437">
        <v>25</v>
      </c>
      <c r="B37" s="445"/>
      <c r="C37" s="444" t="s">
        <v>758</v>
      </c>
      <c r="D37" s="444" t="s">
        <v>366</v>
      </c>
      <c r="E37" s="445"/>
      <c r="F37" s="446">
        <v>2771.15</v>
      </c>
      <c r="G37" s="446">
        <v>3500</v>
      </c>
      <c r="H37" s="443">
        <f t="shared" si="0"/>
        <v>728.8499999999999</v>
      </c>
      <c r="I37" s="445" t="s">
        <v>398</v>
      </c>
      <c r="J37" s="445"/>
      <c r="K37" s="447" t="s">
        <v>759</v>
      </c>
      <c r="L37" s="457"/>
      <c r="M37" s="458" t="s">
        <v>423</v>
      </c>
      <c r="N37" s="456"/>
      <c r="O37" s="456"/>
      <c r="P37" s="456"/>
    </row>
    <row r="38" spans="1:16" s="451" customFormat="1" ht="49.5" customHeight="1">
      <c r="A38" s="437">
        <v>26</v>
      </c>
      <c r="B38" s="445"/>
      <c r="C38" s="444" t="s">
        <v>376</v>
      </c>
      <c r="D38" s="444"/>
      <c r="E38" s="445"/>
      <c r="F38" s="446">
        <v>264.1</v>
      </c>
      <c r="G38" s="446">
        <v>500</v>
      </c>
      <c r="H38" s="443">
        <f t="shared" si="0"/>
        <v>235.89999999999998</v>
      </c>
      <c r="I38" s="445" t="s">
        <v>398</v>
      </c>
      <c r="J38" s="445"/>
      <c r="K38" s="447" t="s">
        <v>760</v>
      </c>
      <c r="L38" s="457"/>
      <c r="M38" s="458" t="s">
        <v>423</v>
      </c>
      <c r="N38" s="456"/>
      <c r="O38" s="456"/>
      <c r="P38" s="456"/>
    </row>
    <row r="39" spans="1:16" s="451" customFormat="1" ht="39.75" customHeight="1">
      <c r="A39" s="437">
        <v>27</v>
      </c>
      <c r="B39" s="445"/>
      <c r="C39" s="444" t="s">
        <v>377</v>
      </c>
      <c r="D39" s="444"/>
      <c r="E39" s="445"/>
      <c r="F39" s="446">
        <v>791.35</v>
      </c>
      <c r="G39" s="446">
        <v>2000</v>
      </c>
      <c r="H39" s="443">
        <f t="shared" si="0"/>
        <v>1208.65</v>
      </c>
      <c r="I39" s="445" t="s">
        <v>1419</v>
      </c>
      <c r="J39" s="445"/>
      <c r="K39" s="447" t="s">
        <v>761</v>
      </c>
      <c r="L39" s="457"/>
      <c r="M39" s="458" t="s">
        <v>423</v>
      </c>
      <c r="N39" s="456"/>
      <c r="O39" s="456"/>
      <c r="P39" s="456"/>
    </row>
    <row r="40" spans="1:16" s="451" customFormat="1" ht="41.25" customHeight="1">
      <c r="A40" s="437">
        <v>28</v>
      </c>
      <c r="B40" s="445"/>
      <c r="C40" s="444" t="s">
        <v>378</v>
      </c>
      <c r="D40" s="444"/>
      <c r="E40" s="445"/>
      <c r="F40" s="446">
        <v>783.02</v>
      </c>
      <c r="G40" s="446">
        <v>2000</v>
      </c>
      <c r="H40" s="443">
        <f t="shared" si="0"/>
        <v>1216.98</v>
      </c>
      <c r="I40" s="445" t="s">
        <v>1419</v>
      </c>
      <c r="J40" s="445"/>
      <c r="K40" s="447" t="s">
        <v>762</v>
      </c>
      <c r="L40" s="457"/>
      <c r="M40" s="458" t="s">
        <v>423</v>
      </c>
      <c r="N40" s="456"/>
      <c r="O40" s="456"/>
      <c r="P40" s="456"/>
    </row>
    <row r="41" spans="1:16" s="451" customFormat="1" ht="47.25" customHeight="1">
      <c r="A41" s="437">
        <v>29</v>
      </c>
      <c r="B41" s="445"/>
      <c r="C41" s="444" t="s">
        <v>763</v>
      </c>
      <c r="D41" s="444" t="s">
        <v>421</v>
      </c>
      <c r="E41" s="445">
        <v>1995</v>
      </c>
      <c r="F41" s="446">
        <v>59.85</v>
      </c>
      <c r="G41" s="446">
        <v>150</v>
      </c>
      <c r="H41" s="443">
        <f t="shared" si="0"/>
        <v>90.15</v>
      </c>
      <c r="I41" s="445" t="s">
        <v>379</v>
      </c>
      <c r="J41" s="445" t="s">
        <v>1419</v>
      </c>
      <c r="K41" s="447" t="s">
        <v>764</v>
      </c>
      <c r="L41" s="457"/>
      <c r="M41" s="458" t="s">
        <v>423</v>
      </c>
      <c r="N41" s="456"/>
      <c r="O41" s="456"/>
      <c r="P41" s="456"/>
    </row>
    <row r="42" spans="1:16" s="451" customFormat="1" ht="44.25" customHeight="1">
      <c r="A42" s="437">
        <v>30</v>
      </c>
      <c r="B42" s="445"/>
      <c r="C42" s="444" t="s">
        <v>380</v>
      </c>
      <c r="D42" s="444"/>
      <c r="E42" s="445"/>
      <c r="F42" s="446">
        <v>372.24</v>
      </c>
      <c r="G42" s="446">
        <v>950</v>
      </c>
      <c r="H42" s="443">
        <f t="shared" si="0"/>
        <v>577.76</v>
      </c>
      <c r="I42" s="445" t="s">
        <v>1419</v>
      </c>
      <c r="J42" s="445"/>
      <c r="K42" s="447" t="s">
        <v>765</v>
      </c>
      <c r="L42" s="457"/>
      <c r="M42" s="458" t="s">
        <v>423</v>
      </c>
      <c r="N42" s="456"/>
      <c r="O42" s="456"/>
      <c r="P42" s="456"/>
    </row>
    <row r="43" spans="1:16" s="451" customFormat="1" ht="51.75" customHeight="1">
      <c r="A43" s="437">
        <v>31</v>
      </c>
      <c r="B43" s="445"/>
      <c r="C43" s="444" t="s">
        <v>766</v>
      </c>
      <c r="D43" s="444" t="s">
        <v>1440</v>
      </c>
      <c r="E43" s="445">
        <v>1992</v>
      </c>
      <c r="F43" s="446">
        <v>11875</v>
      </c>
      <c r="G43" s="446">
        <v>30000</v>
      </c>
      <c r="H43" s="443">
        <f t="shared" si="0"/>
        <v>18125</v>
      </c>
      <c r="I43" s="444" t="s">
        <v>1448</v>
      </c>
      <c r="J43" s="445"/>
      <c r="K43" s="447" t="s">
        <v>767</v>
      </c>
      <c r="L43" s="457"/>
      <c r="M43" s="458" t="s">
        <v>423</v>
      </c>
      <c r="N43" s="456"/>
      <c r="O43" s="456"/>
      <c r="P43" s="456"/>
    </row>
    <row r="44" spans="1:16" s="451" customFormat="1" ht="54" customHeight="1">
      <c r="A44" s="437">
        <v>32</v>
      </c>
      <c r="B44" s="445"/>
      <c r="C44" s="444" t="s">
        <v>768</v>
      </c>
      <c r="D44" s="444" t="s">
        <v>1441</v>
      </c>
      <c r="E44" s="445">
        <v>1981</v>
      </c>
      <c r="F44" s="446">
        <v>19791.35</v>
      </c>
      <c r="G44" s="446">
        <v>50000</v>
      </c>
      <c r="H44" s="443">
        <f t="shared" si="0"/>
        <v>30208.65</v>
      </c>
      <c r="I44" s="444" t="s">
        <v>1449</v>
      </c>
      <c r="J44" s="445"/>
      <c r="K44" s="447" t="s">
        <v>769</v>
      </c>
      <c r="L44" s="457"/>
      <c r="M44" s="458" t="s">
        <v>423</v>
      </c>
      <c r="N44" s="456"/>
      <c r="O44" s="456"/>
      <c r="P44" s="456"/>
    </row>
    <row r="45" spans="1:16" s="451" customFormat="1" ht="74.25" customHeight="1">
      <c r="A45" s="437">
        <v>33</v>
      </c>
      <c r="B45" s="445"/>
      <c r="C45" s="444" t="s">
        <v>1458</v>
      </c>
      <c r="D45" s="444" t="s">
        <v>1439</v>
      </c>
      <c r="E45" s="445">
        <v>1968</v>
      </c>
      <c r="F45" s="446">
        <v>396.15</v>
      </c>
      <c r="G45" s="446">
        <v>1000</v>
      </c>
      <c r="H45" s="443">
        <f aca="true" t="shared" si="1" ref="H45:H76">G45-F45</f>
        <v>603.85</v>
      </c>
      <c r="I45" s="444" t="s">
        <v>1457</v>
      </c>
      <c r="J45" s="445">
        <f>62550+550+800+1410+600</f>
        <v>65910</v>
      </c>
      <c r="K45" s="447" t="s">
        <v>770</v>
      </c>
      <c r="L45" s="457"/>
      <c r="M45" s="458" t="s">
        <v>423</v>
      </c>
      <c r="N45" s="456"/>
      <c r="O45" s="456"/>
      <c r="P45" s="456"/>
    </row>
    <row r="46" spans="1:16" s="451" customFormat="1" ht="57.75" customHeight="1">
      <c r="A46" s="437">
        <v>34</v>
      </c>
      <c r="B46" s="445"/>
      <c r="C46" s="444" t="s">
        <v>1459</v>
      </c>
      <c r="D46" s="444" t="s">
        <v>1460</v>
      </c>
      <c r="E46" s="445">
        <v>1992</v>
      </c>
      <c r="F46" s="446">
        <v>396.15</v>
      </c>
      <c r="G46" s="446">
        <v>1000</v>
      </c>
      <c r="H46" s="443">
        <f t="shared" si="1"/>
        <v>603.85</v>
      </c>
      <c r="I46" s="444" t="s">
        <v>1461</v>
      </c>
      <c r="J46" s="445"/>
      <c r="K46" s="447" t="s">
        <v>771</v>
      </c>
      <c r="L46" s="457"/>
      <c r="M46" s="458" t="s">
        <v>423</v>
      </c>
      <c r="N46" s="456"/>
      <c r="O46" s="456"/>
      <c r="P46" s="456"/>
    </row>
    <row r="47" spans="1:16" s="451" customFormat="1" ht="54.75" customHeight="1">
      <c r="A47" s="437">
        <v>35</v>
      </c>
      <c r="B47" s="445"/>
      <c r="C47" s="444" t="s">
        <v>1462</v>
      </c>
      <c r="D47" s="444" t="s">
        <v>1463</v>
      </c>
      <c r="E47" s="445">
        <v>1961</v>
      </c>
      <c r="F47" s="446">
        <v>396.15</v>
      </c>
      <c r="G47" s="446">
        <v>1000</v>
      </c>
      <c r="H47" s="443">
        <f t="shared" si="1"/>
        <v>603.85</v>
      </c>
      <c r="I47" s="444" t="s">
        <v>1464</v>
      </c>
      <c r="J47" s="445"/>
      <c r="K47" s="447" t="s">
        <v>773</v>
      </c>
      <c r="L47" s="457"/>
      <c r="M47" s="458" t="s">
        <v>423</v>
      </c>
      <c r="N47" s="456"/>
      <c r="O47" s="456"/>
      <c r="P47" s="456"/>
    </row>
    <row r="48" spans="1:16" s="451" customFormat="1" ht="60.75" customHeight="1">
      <c r="A48" s="437">
        <v>36</v>
      </c>
      <c r="B48" s="445"/>
      <c r="C48" s="444" t="s">
        <v>774</v>
      </c>
      <c r="D48" s="444" t="s">
        <v>1442</v>
      </c>
      <c r="E48" s="445">
        <v>1995</v>
      </c>
      <c r="F48" s="446">
        <v>3958.65</v>
      </c>
      <c r="G48" s="446">
        <v>10000</v>
      </c>
      <c r="H48" s="443">
        <f t="shared" si="1"/>
        <v>6041.35</v>
      </c>
      <c r="I48" s="461" t="s">
        <v>1456</v>
      </c>
      <c r="J48" s="445"/>
      <c r="K48" s="447" t="s">
        <v>775</v>
      </c>
      <c r="L48" s="457"/>
      <c r="M48" s="458" t="s">
        <v>423</v>
      </c>
      <c r="N48" s="456"/>
      <c r="O48" s="456"/>
      <c r="P48" s="456"/>
    </row>
    <row r="49" spans="1:16" s="451" customFormat="1" ht="54" customHeight="1">
      <c r="A49" s="437">
        <v>37</v>
      </c>
      <c r="B49" s="445"/>
      <c r="C49" s="444" t="s">
        <v>776</v>
      </c>
      <c r="D49" s="444" t="s">
        <v>1443</v>
      </c>
      <c r="E49" s="445">
        <v>1995</v>
      </c>
      <c r="F49" s="446">
        <v>5937.5</v>
      </c>
      <c r="G49" s="446">
        <v>15000</v>
      </c>
      <c r="H49" s="443">
        <f t="shared" si="1"/>
        <v>9062.5</v>
      </c>
      <c r="I49" s="461" t="s">
        <v>1451</v>
      </c>
      <c r="J49" s="445" t="s">
        <v>1419</v>
      </c>
      <c r="K49" s="447" t="s">
        <v>777</v>
      </c>
      <c r="L49" s="457"/>
      <c r="M49" s="458" t="s">
        <v>423</v>
      </c>
      <c r="N49" s="456"/>
      <c r="O49" s="456"/>
      <c r="P49" s="456"/>
    </row>
    <row r="50" spans="1:16" s="451" customFormat="1" ht="75" customHeight="1">
      <c r="A50" s="437">
        <v>38</v>
      </c>
      <c r="B50" s="445"/>
      <c r="C50" s="444" t="s">
        <v>385</v>
      </c>
      <c r="D50" s="444" t="s">
        <v>1433</v>
      </c>
      <c r="E50" s="445">
        <v>1992</v>
      </c>
      <c r="F50" s="446">
        <v>1900</v>
      </c>
      <c r="G50" s="446">
        <v>6000</v>
      </c>
      <c r="H50" s="443">
        <f t="shared" si="1"/>
        <v>4100</v>
      </c>
      <c r="I50" s="444" t="s">
        <v>1406</v>
      </c>
      <c r="J50" s="445"/>
      <c r="K50" s="447" t="s">
        <v>778</v>
      </c>
      <c r="L50" s="457"/>
      <c r="M50" s="458" t="s">
        <v>423</v>
      </c>
      <c r="N50" s="456"/>
      <c r="O50" s="456"/>
      <c r="P50" s="456"/>
    </row>
    <row r="51" spans="1:16" s="451" customFormat="1" ht="72.75" customHeight="1">
      <c r="A51" s="437">
        <v>39</v>
      </c>
      <c r="B51" s="445"/>
      <c r="C51" s="444" t="s">
        <v>384</v>
      </c>
      <c r="D51" s="444" t="s">
        <v>1434</v>
      </c>
      <c r="E51" s="445">
        <v>1992</v>
      </c>
      <c r="F51" s="446">
        <v>1880</v>
      </c>
      <c r="G51" s="446">
        <v>6000</v>
      </c>
      <c r="H51" s="443">
        <f t="shared" si="1"/>
        <v>4120</v>
      </c>
      <c r="I51" s="444" t="s">
        <v>1406</v>
      </c>
      <c r="J51" s="445"/>
      <c r="K51" s="447" t="s">
        <v>779</v>
      </c>
      <c r="L51" s="457"/>
      <c r="M51" s="458" t="s">
        <v>423</v>
      </c>
      <c r="N51" s="456"/>
      <c r="O51" s="456"/>
      <c r="P51" s="456"/>
    </row>
    <row r="52" spans="1:16" s="451" customFormat="1" ht="72.75" customHeight="1">
      <c r="A52" s="437">
        <v>40</v>
      </c>
      <c r="B52" s="445"/>
      <c r="C52" s="444" t="s">
        <v>386</v>
      </c>
      <c r="D52" s="444" t="s">
        <v>1434</v>
      </c>
      <c r="E52" s="445">
        <v>1992</v>
      </c>
      <c r="F52" s="446">
        <v>1900</v>
      </c>
      <c r="G52" s="446">
        <v>6000</v>
      </c>
      <c r="H52" s="443">
        <f t="shared" si="1"/>
        <v>4100</v>
      </c>
      <c r="I52" s="444" t="s">
        <v>1407</v>
      </c>
      <c r="J52" s="445"/>
      <c r="K52" s="447" t="s">
        <v>780</v>
      </c>
      <c r="L52" s="457"/>
      <c r="M52" s="458" t="s">
        <v>423</v>
      </c>
      <c r="N52" s="456"/>
      <c r="O52" s="456"/>
      <c r="P52" s="456"/>
    </row>
    <row r="53" spans="1:16" s="451" customFormat="1" ht="74.25" customHeight="1">
      <c r="A53" s="437">
        <v>41</v>
      </c>
      <c r="B53" s="445"/>
      <c r="C53" s="444" t="s">
        <v>388</v>
      </c>
      <c r="D53" s="444" t="s">
        <v>1434</v>
      </c>
      <c r="E53" s="445">
        <v>1992</v>
      </c>
      <c r="F53" s="446">
        <v>1900</v>
      </c>
      <c r="G53" s="446">
        <v>6000</v>
      </c>
      <c r="H53" s="443">
        <f t="shared" si="1"/>
        <v>4100</v>
      </c>
      <c r="I53" s="444" t="s">
        <v>1408</v>
      </c>
      <c r="J53" s="445"/>
      <c r="K53" s="447" t="s">
        <v>781</v>
      </c>
      <c r="L53" s="457"/>
      <c r="M53" s="458" t="s">
        <v>423</v>
      </c>
      <c r="N53" s="456"/>
      <c r="O53" s="456"/>
      <c r="P53" s="456"/>
    </row>
    <row r="54" spans="1:16" s="451" customFormat="1" ht="73.5" customHeight="1">
      <c r="A54" s="437">
        <v>42</v>
      </c>
      <c r="B54" s="445"/>
      <c r="C54" s="444" t="s">
        <v>389</v>
      </c>
      <c r="D54" s="444" t="s">
        <v>1434</v>
      </c>
      <c r="E54" s="445">
        <v>1992</v>
      </c>
      <c r="F54" s="446">
        <v>1880</v>
      </c>
      <c r="G54" s="446">
        <v>6000</v>
      </c>
      <c r="H54" s="443">
        <f t="shared" si="1"/>
        <v>4120</v>
      </c>
      <c r="I54" s="444" t="s">
        <v>1409</v>
      </c>
      <c r="J54" s="445"/>
      <c r="K54" s="447" t="s">
        <v>782</v>
      </c>
      <c r="L54" s="457"/>
      <c r="M54" s="458" t="s">
        <v>423</v>
      </c>
      <c r="N54" s="456"/>
      <c r="O54" s="456"/>
      <c r="P54" s="456"/>
    </row>
    <row r="55" spans="1:16" s="451" customFormat="1" ht="39.75" customHeight="1">
      <c r="A55" s="437">
        <v>43</v>
      </c>
      <c r="B55" s="445"/>
      <c r="C55" s="444" t="s">
        <v>783</v>
      </c>
      <c r="D55" s="444" t="s">
        <v>1399</v>
      </c>
      <c r="E55" s="445">
        <v>1982</v>
      </c>
      <c r="F55" s="446">
        <v>1900</v>
      </c>
      <c r="G55" s="446">
        <v>6000</v>
      </c>
      <c r="H55" s="443">
        <f t="shared" si="1"/>
        <v>4100</v>
      </c>
      <c r="I55" s="444" t="s">
        <v>1410</v>
      </c>
      <c r="J55" s="445"/>
      <c r="K55" s="447" t="s">
        <v>784</v>
      </c>
      <c r="L55" s="457"/>
      <c r="M55" s="458" t="s">
        <v>423</v>
      </c>
      <c r="N55" s="456"/>
      <c r="O55" s="456"/>
      <c r="P55" s="456"/>
    </row>
    <row r="56" spans="1:16" s="451" customFormat="1" ht="49.5" customHeight="1">
      <c r="A56" s="437">
        <v>44</v>
      </c>
      <c r="B56" s="445"/>
      <c r="C56" s="444" t="s">
        <v>785</v>
      </c>
      <c r="D56" s="444" t="s">
        <v>1423</v>
      </c>
      <c r="E56" s="445">
        <v>1961</v>
      </c>
      <c r="F56" s="446">
        <v>1900</v>
      </c>
      <c r="G56" s="446">
        <v>6000</v>
      </c>
      <c r="H56" s="443">
        <f t="shared" si="1"/>
        <v>4100</v>
      </c>
      <c r="I56" s="444" t="s">
        <v>1411</v>
      </c>
      <c r="J56" s="445"/>
      <c r="K56" s="447" t="s">
        <v>786</v>
      </c>
      <c r="L56" s="457"/>
      <c r="M56" s="458" t="s">
        <v>423</v>
      </c>
      <c r="N56" s="456"/>
      <c r="O56" s="456"/>
      <c r="P56" s="456"/>
    </row>
    <row r="57" spans="1:16" s="451" customFormat="1" ht="48.75" customHeight="1">
      <c r="A57" s="437">
        <v>45</v>
      </c>
      <c r="B57" s="445"/>
      <c r="C57" s="444" t="s">
        <v>392</v>
      </c>
      <c r="D57" s="444" t="s">
        <v>1425</v>
      </c>
      <c r="E57" s="445">
        <v>1982</v>
      </c>
      <c r="F57" s="446">
        <v>1900</v>
      </c>
      <c r="G57" s="446">
        <v>6000</v>
      </c>
      <c r="H57" s="443">
        <f t="shared" si="1"/>
        <v>4100</v>
      </c>
      <c r="I57" s="444" t="s">
        <v>1412</v>
      </c>
      <c r="J57" s="445"/>
      <c r="K57" s="447" t="s">
        <v>787</v>
      </c>
      <c r="L57" s="457"/>
      <c r="M57" s="458" t="s">
        <v>423</v>
      </c>
      <c r="N57" s="456"/>
      <c r="O57" s="456"/>
      <c r="P57" s="456"/>
    </row>
    <row r="58" spans="1:16" s="451" customFormat="1" ht="39.75" customHeight="1">
      <c r="A58" s="437">
        <v>46</v>
      </c>
      <c r="B58" s="445"/>
      <c r="C58" s="444" t="s">
        <v>1204</v>
      </c>
      <c r="D58" s="444"/>
      <c r="E58" s="445"/>
      <c r="F58" s="446">
        <v>158.65</v>
      </c>
      <c r="G58" s="446">
        <v>200</v>
      </c>
      <c r="H58" s="443">
        <f t="shared" si="1"/>
        <v>41.349999999999994</v>
      </c>
      <c r="I58" s="445" t="s">
        <v>398</v>
      </c>
      <c r="J58" s="445"/>
      <c r="K58" s="447" t="s">
        <v>788</v>
      </c>
      <c r="L58" s="457"/>
      <c r="M58" s="458" t="s">
        <v>423</v>
      </c>
      <c r="N58" s="456"/>
      <c r="O58" s="456"/>
      <c r="P58" s="456"/>
    </row>
    <row r="59" spans="1:16" s="451" customFormat="1" ht="43.5" customHeight="1">
      <c r="A59" s="437">
        <v>47</v>
      </c>
      <c r="B59" s="445"/>
      <c r="C59" s="444" t="s">
        <v>396</v>
      </c>
      <c r="D59" s="444"/>
      <c r="E59" s="445"/>
      <c r="F59" s="446">
        <v>237.5</v>
      </c>
      <c r="G59" s="446">
        <v>300</v>
      </c>
      <c r="H59" s="443">
        <f t="shared" si="1"/>
        <v>62.5</v>
      </c>
      <c r="I59" s="445" t="s">
        <v>398</v>
      </c>
      <c r="J59" s="445"/>
      <c r="K59" s="447" t="s">
        <v>789</v>
      </c>
      <c r="L59" s="457"/>
      <c r="M59" s="458" t="s">
        <v>423</v>
      </c>
      <c r="N59" s="459"/>
      <c r="O59" s="456"/>
      <c r="P59" s="456"/>
    </row>
    <row r="60" spans="1:16" s="451" customFormat="1" ht="39.75" customHeight="1">
      <c r="A60" s="437">
        <v>48</v>
      </c>
      <c r="B60" s="445"/>
      <c r="C60" s="444" t="s">
        <v>790</v>
      </c>
      <c r="D60" s="444"/>
      <c r="E60" s="445"/>
      <c r="F60" s="446">
        <v>600</v>
      </c>
      <c r="G60" s="446">
        <v>600</v>
      </c>
      <c r="H60" s="443">
        <f t="shared" si="1"/>
        <v>0</v>
      </c>
      <c r="I60" s="445" t="s">
        <v>398</v>
      </c>
      <c r="J60" s="445"/>
      <c r="K60" s="447" t="s">
        <v>791</v>
      </c>
      <c r="L60" s="457"/>
      <c r="M60" s="458" t="s">
        <v>423</v>
      </c>
      <c r="N60" s="456"/>
      <c r="O60" s="456"/>
      <c r="P60" s="456"/>
    </row>
    <row r="61" spans="1:16" s="451" customFormat="1" ht="48" customHeight="1">
      <c r="A61" s="437">
        <v>49</v>
      </c>
      <c r="B61" s="445"/>
      <c r="C61" s="444" t="s">
        <v>397</v>
      </c>
      <c r="D61" s="444"/>
      <c r="E61" s="445"/>
      <c r="F61" s="446">
        <v>500</v>
      </c>
      <c r="G61" s="446">
        <v>500</v>
      </c>
      <c r="H61" s="443">
        <f t="shared" si="1"/>
        <v>0</v>
      </c>
      <c r="I61" s="445" t="s">
        <v>398</v>
      </c>
      <c r="J61" s="445"/>
      <c r="K61" s="447" t="s">
        <v>798</v>
      </c>
      <c r="L61" s="457"/>
      <c r="M61" s="458" t="s">
        <v>423</v>
      </c>
      <c r="N61" s="459"/>
      <c r="O61" s="456"/>
      <c r="P61" s="456"/>
    </row>
    <row r="62" spans="1:16" s="451" customFormat="1" ht="40.5" customHeight="1">
      <c r="A62" s="437">
        <v>50</v>
      </c>
      <c r="B62" s="445"/>
      <c r="C62" s="444" t="s">
        <v>399</v>
      </c>
      <c r="D62" s="444"/>
      <c r="E62" s="445"/>
      <c r="F62" s="446">
        <v>600</v>
      </c>
      <c r="G62" s="446">
        <v>600</v>
      </c>
      <c r="H62" s="443">
        <f t="shared" si="1"/>
        <v>0</v>
      </c>
      <c r="I62" s="445" t="s">
        <v>398</v>
      </c>
      <c r="J62" s="445"/>
      <c r="K62" s="447" t="s">
        <v>799</v>
      </c>
      <c r="L62" s="457"/>
      <c r="M62" s="458" t="s">
        <v>423</v>
      </c>
      <c r="N62" s="459"/>
      <c r="O62" s="456"/>
      <c r="P62" s="456"/>
    </row>
    <row r="63" spans="1:16" s="451" customFormat="1" ht="62.25" customHeight="1">
      <c r="A63" s="437">
        <v>51</v>
      </c>
      <c r="B63" s="445"/>
      <c r="C63" s="444" t="s">
        <v>400</v>
      </c>
      <c r="D63" s="444"/>
      <c r="E63" s="445"/>
      <c r="F63" s="446">
        <v>45916.35</v>
      </c>
      <c r="G63" s="446">
        <v>87000</v>
      </c>
      <c r="H63" s="443">
        <f t="shared" si="1"/>
        <v>41083.65</v>
      </c>
      <c r="I63" s="445" t="s">
        <v>398</v>
      </c>
      <c r="J63" s="445"/>
      <c r="K63" s="447" t="s">
        <v>800</v>
      </c>
      <c r="L63" s="447"/>
      <c r="M63" s="458" t="s">
        <v>423</v>
      </c>
      <c r="N63" s="459"/>
      <c r="O63" s="456"/>
      <c r="P63" s="456"/>
    </row>
    <row r="64" spans="1:16" s="451" customFormat="1" ht="63" customHeight="1">
      <c r="A64" s="437">
        <v>52</v>
      </c>
      <c r="B64" s="445"/>
      <c r="C64" s="444" t="s">
        <v>401</v>
      </c>
      <c r="D64" s="444"/>
      <c r="E64" s="445"/>
      <c r="F64" s="446">
        <v>46180.45</v>
      </c>
      <c r="G64" s="446">
        <v>87500</v>
      </c>
      <c r="H64" s="443">
        <f t="shared" si="1"/>
        <v>41319.55</v>
      </c>
      <c r="I64" s="445" t="s">
        <v>398</v>
      </c>
      <c r="J64" s="445"/>
      <c r="K64" s="447" t="s">
        <v>801</v>
      </c>
      <c r="L64" s="447"/>
      <c r="M64" s="458" t="s">
        <v>423</v>
      </c>
      <c r="N64" s="459"/>
      <c r="O64" s="456"/>
      <c r="P64" s="456"/>
    </row>
    <row r="65" spans="1:16" s="451" customFormat="1" ht="77.25" customHeight="1">
      <c r="A65" s="437">
        <v>53</v>
      </c>
      <c r="B65" s="445"/>
      <c r="C65" s="444" t="s">
        <v>402</v>
      </c>
      <c r="D65" s="444"/>
      <c r="E65" s="445"/>
      <c r="F65" s="446">
        <v>20000</v>
      </c>
      <c r="G65" s="446">
        <v>20000</v>
      </c>
      <c r="H65" s="443">
        <f t="shared" si="1"/>
        <v>0</v>
      </c>
      <c r="I65" s="445" t="s">
        <v>398</v>
      </c>
      <c r="J65" s="445"/>
      <c r="K65" s="447" t="s">
        <v>802</v>
      </c>
      <c r="L65" s="447"/>
      <c r="M65" s="458" t="s">
        <v>423</v>
      </c>
      <c r="N65" s="459"/>
      <c r="O65" s="456"/>
      <c r="P65" s="456"/>
    </row>
    <row r="66" spans="1:16" ht="30.75" customHeight="1">
      <c r="A66" s="437">
        <v>54</v>
      </c>
      <c r="B66" s="462"/>
      <c r="C66" s="369" t="s">
        <v>813</v>
      </c>
      <c r="D66" s="438"/>
      <c r="E66" s="463">
        <v>39807</v>
      </c>
      <c r="F66" s="443">
        <v>5500</v>
      </c>
      <c r="G66" s="443">
        <v>5500</v>
      </c>
      <c r="H66" s="443">
        <f t="shared" si="1"/>
        <v>0</v>
      </c>
      <c r="I66" s="462" t="s">
        <v>398</v>
      </c>
      <c r="J66" s="462"/>
      <c r="K66" s="464" t="s">
        <v>814</v>
      </c>
      <c r="L66" s="465" t="s">
        <v>815</v>
      </c>
      <c r="M66" s="452"/>
      <c r="N66" s="466"/>
      <c r="O66" s="466"/>
      <c r="P66" s="466"/>
    </row>
    <row r="67" spans="1:16" ht="33" customHeight="1">
      <c r="A67" s="437">
        <v>55</v>
      </c>
      <c r="B67" s="462"/>
      <c r="C67" s="369" t="s">
        <v>816</v>
      </c>
      <c r="D67" s="438"/>
      <c r="E67" s="463">
        <v>39885</v>
      </c>
      <c r="F67" s="443">
        <v>2550</v>
      </c>
      <c r="G67" s="443">
        <v>2550</v>
      </c>
      <c r="H67" s="443">
        <f t="shared" si="1"/>
        <v>0</v>
      </c>
      <c r="I67" s="462" t="s">
        <v>398</v>
      </c>
      <c r="J67" s="462"/>
      <c r="K67" s="464" t="s">
        <v>817</v>
      </c>
      <c r="L67" s="465" t="s">
        <v>815</v>
      </c>
      <c r="M67" s="452"/>
      <c r="N67" s="466"/>
      <c r="O67" s="466"/>
      <c r="P67" s="466"/>
    </row>
    <row r="68" spans="1:16" ht="30" customHeight="1">
      <c r="A68" s="437">
        <v>56</v>
      </c>
      <c r="B68" s="462"/>
      <c r="C68" s="369" t="s">
        <v>818</v>
      </c>
      <c r="D68" s="438"/>
      <c r="E68" s="463">
        <v>39885</v>
      </c>
      <c r="F68" s="443">
        <v>763</v>
      </c>
      <c r="G68" s="443">
        <v>763</v>
      </c>
      <c r="H68" s="443">
        <f t="shared" si="1"/>
        <v>0</v>
      </c>
      <c r="I68" s="462" t="s">
        <v>398</v>
      </c>
      <c r="J68" s="462"/>
      <c r="K68" s="464" t="s">
        <v>819</v>
      </c>
      <c r="L68" s="465" t="s">
        <v>815</v>
      </c>
      <c r="M68" s="452"/>
      <c r="N68" s="466"/>
      <c r="O68" s="466"/>
      <c r="P68" s="466"/>
    </row>
    <row r="69" spans="1:16" s="471" customFormat="1" ht="21.75" customHeight="1">
      <c r="A69" s="437">
        <v>57</v>
      </c>
      <c r="B69" s="467"/>
      <c r="C69" s="444" t="s">
        <v>820</v>
      </c>
      <c r="D69" s="444" t="s">
        <v>403</v>
      </c>
      <c r="E69" s="467"/>
      <c r="F69" s="468">
        <v>2700</v>
      </c>
      <c r="G69" s="468">
        <v>2700</v>
      </c>
      <c r="H69" s="443">
        <f t="shared" si="1"/>
        <v>0</v>
      </c>
      <c r="I69" s="467" t="s">
        <v>398</v>
      </c>
      <c r="J69" s="467"/>
      <c r="K69" s="469" t="s">
        <v>821</v>
      </c>
      <c r="L69" s="447"/>
      <c r="M69" s="452"/>
      <c r="N69" s="470"/>
      <c r="O69" s="470"/>
      <c r="P69" s="470"/>
    </row>
    <row r="70" spans="1:16" s="471" customFormat="1" ht="23.25" customHeight="1">
      <c r="A70" s="437">
        <v>58</v>
      </c>
      <c r="B70" s="467"/>
      <c r="C70" s="444" t="s">
        <v>822</v>
      </c>
      <c r="D70" s="444" t="s">
        <v>404</v>
      </c>
      <c r="E70" s="467"/>
      <c r="F70" s="468">
        <v>1800</v>
      </c>
      <c r="G70" s="468">
        <v>1800</v>
      </c>
      <c r="H70" s="443">
        <f t="shared" si="1"/>
        <v>0</v>
      </c>
      <c r="I70" s="467" t="s">
        <v>398</v>
      </c>
      <c r="J70" s="467"/>
      <c r="K70" s="469" t="s">
        <v>823</v>
      </c>
      <c r="L70" s="447"/>
      <c r="M70" s="452"/>
      <c r="N70" s="470"/>
      <c r="O70" s="470"/>
      <c r="P70" s="470"/>
    </row>
    <row r="71" spans="1:16" s="451" customFormat="1" ht="52.5" customHeight="1">
      <c r="A71" s="437">
        <v>59</v>
      </c>
      <c r="B71" s="445"/>
      <c r="C71" s="444" t="s">
        <v>824</v>
      </c>
      <c r="D71" s="444" t="s">
        <v>366</v>
      </c>
      <c r="E71" s="445"/>
      <c r="F71" s="446">
        <v>1425</v>
      </c>
      <c r="G71" s="446">
        <v>2700</v>
      </c>
      <c r="H71" s="443">
        <f t="shared" si="1"/>
        <v>1275</v>
      </c>
      <c r="I71" s="445" t="s">
        <v>398</v>
      </c>
      <c r="J71" s="445"/>
      <c r="K71" s="447" t="s">
        <v>825</v>
      </c>
      <c r="L71" s="447"/>
      <c r="M71" s="458" t="s">
        <v>423</v>
      </c>
      <c r="N71" s="456"/>
      <c r="O71" s="456"/>
      <c r="P71" s="456"/>
    </row>
    <row r="72" spans="1:16" s="451" customFormat="1" ht="40.5" customHeight="1">
      <c r="A72" s="437">
        <v>60</v>
      </c>
      <c r="B72" s="445"/>
      <c r="C72" s="444" t="s">
        <v>92</v>
      </c>
      <c r="D72" s="444" t="s">
        <v>366</v>
      </c>
      <c r="E72" s="445"/>
      <c r="F72" s="446">
        <v>200</v>
      </c>
      <c r="G72" s="446">
        <v>200</v>
      </c>
      <c r="H72" s="443">
        <f t="shared" si="1"/>
        <v>0</v>
      </c>
      <c r="I72" s="445" t="s">
        <v>398</v>
      </c>
      <c r="J72" s="445"/>
      <c r="K72" s="447" t="s">
        <v>826</v>
      </c>
      <c r="L72" s="447"/>
      <c r="M72" s="458" t="s">
        <v>423</v>
      </c>
      <c r="N72" s="456"/>
      <c r="O72" s="456"/>
      <c r="P72" s="456"/>
    </row>
    <row r="73" spans="1:16" s="451" customFormat="1" ht="40.5" customHeight="1">
      <c r="A73" s="437">
        <v>61</v>
      </c>
      <c r="B73" s="445"/>
      <c r="C73" s="444" t="s">
        <v>827</v>
      </c>
      <c r="D73" s="444"/>
      <c r="E73" s="445"/>
      <c r="F73" s="446">
        <v>200</v>
      </c>
      <c r="G73" s="446">
        <v>200</v>
      </c>
      <c r="H73" s="443">
        <f t="shared" si="1"/>
        <v>0</v>
      </c>
      <c r="I73" s="445" t="s">
        <v>398</v>
      </c>
      <c r="J73" s="445"/>
      <c r="K73" s="447" t="s">
        <v>828</v>
      </c>
      <c r="L73" s="447"/>
      <c r="M73" s="458" t="s">
        <v>423</v>
      </c>
      <c r="N73" s="459"/>
      <c r="O73" s="456"/>
      <c r="P73" s="456"/>
    </row>
    <row r="74" spans="1:16" s="451" customFormat="1" ht="39.75" customHeight="1">
      <c r="A74" s="437">
        <v>62</v>
      </c>
      <c r="B74" s="445"/>
      <c r="C74" s="444" t="s">
        <v>829</v>
      </c>
      <c r="D74" s="444" t="s">
        <v>366</v>
      </c>
      <c r="E74" s="445"/>
      <c r="F74" s="446">
        <v>200</v>
      </c>
      <c r="G74" s="446">
        <v>200</v>
      </c>
      <c r="H74" s="443">
        <f t="shared" si="1"/>
        <v>0</v>
      </c>
      <c r="I74" s="445" t="s">
        <v>398</v>
      </c>
      <c r="J74" s="445"/>
      <c r="K74" s="447" t="s">
        <v>831</v>
      </c>
      <c r="L74" s="447"/>
      <c r="M74" s="458" t="s">
        <v>423</v>
      </c>
      <c r="N74" s="459"/>
      <c r="O74" s="456"/>
      <c r="P74" s="456"/>
    </row>
    <row r="75" spans="1:16" s="451" customFormat="1" ht="45.75" customHeight="1">
      <c r="A75" s="437">
        <v>63</v>
      </c>
      <c r="B75" s="445"/>
      <c r="C75" s="444" t="s">
        <v>832</v>
      </c>
      <c r="D75" s="444"/>
      <c r="E75" s="445"/>
      <c r="F75" s="446">
        <v>3200</v>
      </c>
      <c r="G75" s="446">
        <v>3200</v>
      </c>
      <c r="H75" s="443">
        <f t="shared" si="1"/>
        <v>0</v>
      </c>
      <c r="I75" s="445" t="s">
        <v>398</v>
      </c>
      <c r="J75" s="445"/>
      <c r="K75" s="447" t="s">
        <v>833</v>
      </c>
      <c r="L75" s="447"/>
      <c r="M75" s="458" t="s">
        <v>722</v>
      </c>
      <c r="N75" s="456"/>
      <c r="O75" s="456"/>
      <c r="P75" s="456"/>
    </row>
    <row r="76" spans="1:16" s="451" customFormat="1" ht="35.25" customHeight="1">
      <c r="A76" s="437">
        <v>64</v>
      </c>
      <c r="B76" s="445"/>
      <c r="C76" s="444" t="s">
        <v>834</v>
      </c>
      <c r="D76" s="444"/>
      <c r="E76" s="445"/>
      <c r="F76" s="446">
        <v>5612</v>
      </c>
      <c r="G76" s="446">
        <v>5612</v>
      </c>
      <c r="H76" s="443">
        <f t="shared" si="1"/>
        <v>0</v>
      </c>
      <c r="I76" s="445" t="s">
        <v>398</v>
      </c>
      <c r="J76" s="445"/>
      <c r="K76" s="447" t="s">
        <v>835</v>
      </c>
      <c r="L76" s="447"/>
      <c r="M76" s="458" t="s">
        <v>722</v>
      </c>
      <c r="N76" s="456"/>
      <c r="O76" s="456"/>
      <c r="P76" s="456"/>
    </row>
    <row r="77" spans="1:16" s="451" customFormat="1" ht="35.25" customHeight="1">
      <c r="A77" s="437">
        <v>65</v>
      </c>
      <c r="B77" s="445"/>
      <c r="C77" s="444" t="s">
        <v>135</v>
      </c>
      <c r="D77" s="444"/>
      <c r="E77" s="445"/>
      <c r="F77" s="446">
        <v>8799</v>
      </c>
      <c r="G77" s="446">
        <v>8799</v>
      </c>
      <c r="H77" s="443">
        <f aca="true" t="shared" si="2" ref="H77:H138">G77-F77</f>
        <v>0</v>
      </c>
      <c r="I77" s="445" t="s">
        <v>398</v>
      </c>
      <c r="J77" s="445"/>
      <c r="K77" s="447" t="s">
        <v>836</v>
      </c>
      <c r="L77" s="447"/>
      <c r="M77" s="458" t="s">
        <v>722</v>
      </c>
      <c r="N77" s="456"/>
      <c r="O77" s="456"/>
      <c r="P77" s="456"/>
    </row>
    <row r="78" spans="1:16" s="478" customFormat="1" ht="70.5" customHeight="1">
      <c r="A78" s="437">
        <v>66</v>
      </c>
      <c r="B78" s="472"/>
      <c r="C78" s="473" t="s">
        <v>394</v>
      </c>
      <c r="D78" s="444" t="s">
        <v>421</v>
      </c>
      <c r="E78" s="472">
        <v>1995</v>
      </c>
      <c r="F78" s="474">
        <v>4221.8</v>
      </c>
      <c r="G78" s="474">
        <v>8000</v>
      </c>
      <c r="H78" s="443">
        <f t="shared" si="2"/>
        <v>3778.2</v>
      </c>
      <c r="I78" s="472">
        <v>308.3</v>
      </c>
      <c r="J78" s="472"/>
      <c r="K78" s="475" t="s">
        <v>395</v>
      </c>
      <c r="L78" s="476"/>
      <c r="M78" s="458" t="s">
        <v>423</v>
      </c>
      <c r="N78" s="477"/>
      <c r="O78" s="477"/>
      <c r="P78" s="477"/>
    </row>
    <row r="79" spans="1:16" s="451" customFormat="1" ht="43.5" customHeight="1">
      <c r="A79" s="437">
        <v>67</v>
      </c>
      <c r="B79" s="445"/>
      <c r="C79" s="444" t="s">
        <v>837</v>
      </c>
      <c r="D79" s="438"/>
      <c r="E79" s="445"/>
      <c r="F79" s="446">
        <v>800</v>
      </c>
      <c r="G79" s="446">
        <v>800</v>
      </c>
      <c r="H79" s="443">
        <f t="shared" si="2"/>
        <v>0</v>
      </c>
      <c r="I79" s="445" t="s">
        <v>398</v>
      </c>
      <c r="J79" s="445"/>
      <c r="K79" s="447" t="s">
        <v>838</v>
      </c>
      <c r="L79" s="447"/>
      <c r="M79" s="458" t="s">
        <v>423</v>
      </c>
      <c r="N79" s="456"/>
      <c r="O79" s="456"/>
      <c r="P79" s="456"/>
    </row>
    <row r="80" spans="1:16" s="451" customFormat="1" ht="41.25" customHeight="1">
      <c r="A80" s="437">
        <v>68</v>
      </c>
      <c r="B80" s="445"/>
      <c r="C80" s="444" t="s">
        <v>839</v>
      </c>
      <c r="D80" s="444" t="s">
        <v>366</v>
      </c>
      <c r="E80" s="445"/>
      <c r="F80" s="446">
        <v>200</v>
      </c>
      <c r="G80" s="446">
        <v>200</v>
      </c>
      <c r="H80" s="443">
        <f t="shared" si="2"/>
        <v>0</v>
      </c>
      <c r="I80" s="445" t="s">
        <v>398</v>
      </c>
      <c r="J80" s="445"/>
      <c r="K80" s="447" t="s">
        <v>840</v>
      </c>
      <c r="L80" s="447"/>
      <c r="M80" s="458" t="s">
        <v>423</v>
      </c>
      <c r="N80" s="456"/>
      <c r="O80" s="456"/>
      <c r="P80" s="456"/>
    </row>
    <row r="81" spans="1:16" s="478" customFormat="1" ht="41.25" customHeight="1">
      <c r="A81" s="437">
        <v>69</v>
      </c>
      <c r="B81" s="472"/>
      <c r="C81" s="473" t="s">
        <v>405</v>
      </c>
      <c r="D81" s="473"/>
      <c r="E81" s="472">
        <v>2009</v>
      </c>
      <c r="F81" s="474">
        <v>405999.72</v>
      </c>
      <c r="G81" s="474">
        <v>580000</v>
      </c>
      <c r="H81" s="443">
        <f t="shared" si="2"/>
        <v>174000.28000000003</v>
      </c>
      <c r="I81" s="472" t="s">
        <v>398</v>
      </c>
      <c r="J81" s="472"/>
      <c r="K81" s="475" t="s">
        <v>841</v>
      </c>
      <c r="L81" s="475"/>
      <c r="M81" s="479" t="s">
        <v>842</v>
      </c>
      <c r="N81" s="477"/>
      <c r="O81" s="477"/>
      <c r="P81" s="477"/>
    </row>
    <row r="82" spans="1:16" s="478" customFormat="1" ht="39" customHeight="1">
      <c r="A82" s="437">
        <v>70</v>
      </c>
      <c r="B82" s="472"/>
      <c r="C82" s="473" t="s">
        <v>843</v>
      </c>
      <c r="D82" s="473"/>
      <c r="E82" s="472">
        <v>2009</v>
      </c>
      <c r="F82" s="474">
        <v>182000.28</v>
      </c>
      <c r="G82" s="474">
        <v>260000</v>
      </c>
      <c r="H82" s="443">
        <f t="shared" si="2"/>
        <v>77999.72</v>
      </c>
      <c r="I82" s="472" t="s">
        <v>398</v>
      </c>
      <c r="J82" s="472"/>
      <c r="K82" s="475" t="s">
        <v>844</v>
      </c>
      <c r="L82" s="475"/>
      <c r="M82" s="479"/>
      <c r="N82" s="477"/>
      <c r="O82" s="477"/>
      <c r="P82" s="477"/>
    </row>
    <row r="83" spans="1:16" s="478" customFormat="1" ht="44.25" customHeight="1">
      <c r="A83" s="437">
        <v>71</v>
      </c>
      <c r="B83" s="472"/>
      <c r="C83" s="473" t="s">
        <v>845</v>
      </c>
      <c r="D83" s="480"/>
      <c r="E83" s="472">
        <v>2009</v>
      </c>
      <c r="F83" s="474">
        <v>63000</v>
      </c>
      <c r="G83" s="474">
        <v>90000</v>
      </c>
      <c r="H83" s="443">
        <f t="shared" si="2"/>
        <v>27000</v>
      </c>
      <c r="I83" s="472" t="s">
        <v>398</v>
      </c>
      <c r="J83" s="472"/>
      <c r="K83" s="475" t="s">
        <v>846</v>
      </c>
      <c r="L83" s="475"/>
      <c r="M83" s="479"/>
      <c r="N83" s="477"/>
      <c r="O83" s="477"/>
      <c r="P83" s="477"/>
    </row>
    <row r="84" spans="1:16" ht="38.25" customHeight="1">
      <c r="A84" s="437">
        <v>72</v>
      </c>
      <c r="B84" s="462"/>
      <c r="C84" s="369" t="s">
        <v>847</v>
      </c>
      <c r="D84" s="438"/>
      <c r="E84" s="462">
        <v>2011</v>
      </c>
      <c r="F84" s="443">
        <v>2875.23</v>
      </c>
      <c r="G84" s="443">
        <v>5000</v>
      </c>
      <c r="H84" s="443">
        <f t="shared" si="2"/>
        <v>2124.77</v>
      </c>
      <c r="I84" s="462" t="s">
        <v>398</v>
      </c>
      <c r="J84" s="462"/>
      <c r="K84" s="464" t="s">
        <v>848</v>
      </c>
      <c r="L84" s="465" t="s">
        <v>815</v>
      </c>
      <c r="M84" s="481"/>
      <c r="N84" s="466"/>
      <c r="O84" s="466"/>
      <c r="P84" s="466"/>
    </row>
    <row r="85" spans="1:16" ht="37.5" customHeight="1">
      <c r="A85" s="437">
        <v>73</v>
      </c>
      <c r="B85" s="462"/>
      <c r="C85" s="369" t="s">
        <v>847</v>
      </c>
      <c r="D85" s="438"/>
      <c r="E85" s="462">
        <v>2011</v>
      </c>
      <c r="F85" s="443">
        <v>2875.23</v>
      </c>
      <c r="G85" s="443">
        <v>5000</v>
      </c>
      <c r="H85" s="443">
        <f t="shared" si="2"/>
        <v>2124.77</v>
      </c>
      <c r="I85" s="462" t="s">
        <v>398</v>
      </c>
      <c r="J85" s="462"/>
      <c r="K85" s="464" t="s">
        <v>849</v>
      </c>
      <c r="L85" s="465" t="s">
        <v>815</v>
      </c>
      <c r="M85" s="481"/>
      <c r="N85" s="466"/>
      <c r="O85" s="466"/>
      <c r="P85" s="466"/>
    </row>
    <row r="86" spans="1:16" ht="39" customHeight="1">
      <c r="A86" s="437">
        <v>74</v>
      </c>
      <c r="B86" s="462"/>
      <c r="C86" s="369" t="s">
        <v>847</v>
      </c>
      <c r="D86" s="438"/>
      <c r="E86" s="462">
        <v>2011</v>
      </c>
      <c r="F86" s="443">
        <v>2875.23</v>
      </c>
      <c r="G86" s="443">
        <v>5000</v>
      </c>
      <c r="H86" s="443">
        <f t="shared" si="2"/>
        <v>2124.77</v>
      </c>
      <c r="I86" s="462" t="s">
        <v>398</v>
      </c>
      <c r="J86" s="462"/>
      <c r="K86" s="464" t="s">
        <v>850</v>
      </c>
      <c r="L86" s="465" t="s">
        <v>815</v>
      </c>
      <c r="M86" s="481"/>
      <c r="N86" s="466"/>
      <c r="O86" s="466"/>
      <c r="P86" s="466"/>
    </row>
    <row r="87" spans="1:16" ht="39.75" customHeight="1">
      <c r="A87" s="437">
        <v>75</v>
      </c>
      <c r="B87" s="462"/>
      <c r="C87" s="369" t="s">
        <v>847</v>
      </c>
      <c r="D87" s="438"/>
      <c r="E87" s="462">
        <v>2011</v>
      </c>
      <c r="F87" s="443">
        <v>2875.23</v>
      </c>
      <c r="G87" s="443">
        <v>5000</v>
      </c>
      <c r="H87" s="443">
        <f t="shared" si="2"/>
        <v>2124.77</v>
      </c>
      <c r="I87" s="462" t="s">
        <v>398</v>
      </c>
      <c r="J87" s="462"/>
      <c r="K87" s="464" t="s">
        <v>851</v>
      </c>
      <c r="L87" s="465" t="s">
        <v>815</v>
      </c>
      <c r="M87" s="481"/>
      <c r="N87" s="466"/>
      <c r="O87" s="466"/>
      <c r="P87" s="466"/>
    </row>
    <row r="88" spans="1:16" ht="36" customHeight="1">
      <c r="A88" s="437">
        <v>76</v>
      </c>
      <c r="B88" s="462"/>
      <c r="C88" s="369" t="s">
        <v>847</v>
      </c>
      <c r="D88" s="438"/>
      <c r="E88" s="462">
        <v>2011</v>
      </c>
      <c r="F88" s="443">
        <v>2875.23</v>
      </c>
      <c r="G88" s="443">
        <v>5000</v>
      </c>
      <c r="H88" s="443">
        <f t="shared" si="2"/>
        <v>2124.77</v>
      </c>
      <c r="I88" s="462" t="s">
        <v>398</v>
      </c>
      <c r="J88" s="462"/>
      <c r="K88" s="464" t="s">
        <v>852</v>
      </c>
      <c r="L88" s="465" t="s">
        <v>815</v>
      </c>
      <c r="M88" s="481"/>
      <c r="N88" s="466"/>
      <c r="O88" s="466"/>
      <c r="P88" s="466"/>
    </row>
    <row r="89" spans="1:16" s="451" customFormat="1" ht="43.5" customHeight="1">
      <c r="A89" s="437">
        <v>77</v>
      </c>
      <c r="B89" s="445"/>
      <c r="C89" s="444" t="s">
        <v>853</v>
      </c>
      <c r="D89" s="444"/>
      <c r="E89" s="445">
        <v>2009</v>
      </c>
      <c r="F89" s="446">
        <v>749000.28</v>
      </c>
      <c r="G89" s="446">
        <v>1070000</v>
      </c>
      <c r="H89" s="443">
        <f t="shared" si="2"/>
        <v>320999.72</v>
      </c>
      <c r="I89" s="445" t="s">
        <v>398</v>
      </c>
      <c r="J89" s="445"/>
      <c r="K89" s="447" t="s">
        <v>854</v>
      </c>
      <c r="L89" s="465"/>
      <c r="M89" s="482" t="s">
        <v>842</v>
      </c>
      <c r="N89" s="456"/>
      <c r="O89" s="456"/>
      <c r="P89" s="456"/>
    </row>
    <row r="90" spans="1:16" s="451" customFormat="1" ht="47.25" customHeight="1">
      <c r="A90" s="437">
        <v>78</v>
      </c>
      <c r="B90" s="445"/>
      <c r="C90" s="444" t="s">
        <v>855</v>
      </c>
      <c r="D90" s="444" t="s">
        <v>366</v>
      </c>
      <c r="E90" s="445">
        <v>2010</v>
      </c>
      <c r="F90" s="446">
        <v>2000.7</v>
      </c>
      <c r="G90" s="446">
        <v>2155</v>
      </c>
      <c r="H90" s="443">
        <f t="shared" si="2"/>
        <v>154.29999999999995</v>
      </c>
      <c r="I90" s="445" t="s">
        <v>1419</v>
      </c>
      <c r="J90" s="445"/>
      <c r="K90" s="447" t="s">
        <v>856</v>
      </c>
      <c r="L90" s="483"/>
      <c r="M90" s="484"/>
      <c r="N90" s="456"/>
      <c r="O90" s="456"/>
      <c r="P90" s="456"/>
    </row>
    <row r="91" spans="1:16" ht="54" customHeight="1">
      <c r="A91" s="437">
        <v>79</v>
      </c>
      <c r="B91" s="462"/>
      <c r="C91" s="369" t="s">
        <v>1450</v>
      </c>
      <c r="D91" s="339" t="s">
        <v>1444</v>
      </c>
      <c r="E91" s="462">
        <v>2010</v>
      </c>
      <c r="F91" s="443">
        <v>5893.68</v>
      </c>
      <c r="G91" s="443">
        <v>13600</v>
      </c>
      <c r="H91" s="443">
        <f t="shared" si="2"/>
        <v>7706.32</v>
      </c>
      <c r="I91" s="461" t="s">
        <v>1452</v>
      </c>
      <c r="J91" s="462"/>
      <c r="K91" s="464" t="s">
        <v>858</v>
      </c>
      <c r="L91" s="465" t="s">
        <v>1466</v>
      </c>
      <c r="M91" s="485"/>
      <c r="N91" s="466"/>
      <c r="O91" s="466"/>
      <c r="P91" s="466"/>
    </row>
    <row r="92" spans="1:16" ht="51.75" customHeight="1">
      <c r="A92" s="437">
        <v>80</v>
      </c>
      <c r="B92" s="462"/>
      <c r="C92" s="369" t="s">
        <v>859</v>
      </c>
      <c r="D92" s="339" t="s">
        <v>1445</v>
      </c>
      <c r="E92" s="462">
        <v>2010</v>
      </c>
      <c r="F92" s="443">
        <v>3900</v>
      </c>
      <c r="G92" s="443">
        <v>9000</v>
      </c>
      <c r="H92" s="443">
        <f t="shared" si="2"/>
        <v>5100</v>
      </c>
      <c r="I92" s="461" t="s">
        <v>1453</v>
      </c>
      <c r="J92" s="462"/>
      <c r="K92" s="464" t="s">
        <v>860</v>
      </c>
      <c r="L92" s="465" t="s">
        <v>1466</v>
      </c>
      <c r="M92" s="485"/>
      <c r="N92" s="466"/>
      <c r="O92" s="466"/>
      <c r="P92" s="466"/>
    </row>
    <row r="93" spans="1:16" ht="58.5" customHeight="1">
      <c r="A93" s="437">
        <v>81</v>
      </c>
      <c r="B93" s="462"/>
      <c r="C93" s="369" t="s">
        <v>861</v>
      </c>
      <c r="D93" s="339" t="s">
        <v>1446</v>
      </c>
      <c r="E93" s="462">
        <v>2010</v>
      </c>
      <c r="F93" s="443">
        <v>11050.26</v>
      </c>
      <c r="G93" s="443">
        <v>25500</v>
      </c>
      <c r="H93" s="443">
        <f t="shared" si="2"/>
        <v>14449.74</v>
      </c>
      <c r="I93" s="461" t="s">
        <v>1454</v>
      </c>
      <c r="J93" s="462"/>
      <c r="K93" s="464" t="s">
        <v>862</v>
      </c>
      <c r="L93" s="465" t="s">
        <v>1466</v>
      </c>
      <c r="M93" s="485"/>
      <c r="N93" s="466"/>
      <c r="O93" s="466"/>
      <c r="P93" s="466"/>
    </row>
    <row r="94" spans="1:16" s="451" customFormat="1" ht="33" customHeight="1">
      <c r="A94" s="437">
        <v>82</v>
      </c>
      <c r="B94" s="445"/>
      <c r="C94" s="444" t="s">
        <v>863</v>
      </c>
      <c r="D94" s="438" t="s">
        <v>406</v>
      </c>
      <c r="E94" s="445">
        <v>2010</v>
      </c>
      <c r="F94" s="446">
        <v>1698.06</v>
      </c>
      <c r="G94" s="446">
        <v>1829</v>
      </c>
      <c r="H94" s="443">
        <f t="shared" si="2"/>
        <v>130.94000000000005</v>
      </c>
      <c r="I94" s="445" t="s">
        <v>398</v>
      </c>
      <c r="J94" s="445"/>
      <c r="K94" s="447" t="s">
        <v>864</v>
      </c>
      <c r="L94" s="447"/>
      <c r="M94" s="484"/>
      <c r="N94" s="456"/>
      <c r="O94" s="456"/>
      <c r="P94" s="456"/>
    </row>
    <row r="95" spans="1:16" ht="33.75" customHeight="1">
      <c r="A95" s="437">
        <v>83</v>
      </c>
      <c r="B95" s="462"/>
      <c r="C95" s="369" t="s">
        <v>863</v>
      </c>
      <c r="D95" s="438"/>
      <c r="E95" s="462">
        <v>2011</v>
      </c>
      <c r="F95" s="443">
        <v>1589.21</v>
      </c>
      <c r="G95" s="443">
        <v>1829</v>
      </c>
      <c r="H95" s="443">
        <f t="shared" si="2"/>
        <v>239.78999999999996</v>
      </c>
      <c r="I95" s="462" t="s">
        <v>398</v>
      </c>
      <c r="J95" s="462"/>
      <c r="K95" s="464" t="s">
        <v>865</v>
      </c>
      <c r="L95" s="465" t="s">
        <v>815</v>
      </c>
      <c r="M95" s="485"/>
      <c r="N95" s="466"/>
      <c r="O95" s="466"/>
      <c r="P95" s="466"/>
    </row>
    <row r="96" spans="1:16" ht="28.5" customHeight="1">
      <c r="A96" s="437">
        <v>84</v>
      </c>
      <c r="B96" s="462"/>
      <c r="C96" s="369" t="s">
        <v>863</v>
      </c>
      <c r="D96" s="438"/>
      <c r="E96" s="462">
        <v>2011</v>
      </c>
      <c r="F96" s="443">
        <v>1632.75</v>
      </c>
      <c r="G96" s="443">
        <v>1829</v>
      </c>
      <c r="H96" s="443">
        <f t="shared" si="2"/>
        <v>196.25</v>
      </c>
      <c r="I96" s="462" t="s">
        <v>398</v>
      </c>
      <c r="J96" s="462"/>
      <c r="K96" s="464" t="s">
        <v>866</v>
      </c>
      <c r="L96" s="465" t="s">
        <v>815</v>
      </c>
      <c r="M96" s="485"/>
      <c r="N96" s="466"/>
      <c r="O96" s="466"/>
      <c r="P96" s="466"/>
    </row>
    <row r="97" spans="1:16" ht="28.5" customHeight="1">
      <c r="A97" s="437">
        <v>85</v>
      </c>
      <c r="B97" s="462"/>
      <c r="C97" s="369" t="s">
        <v>867</v>
      </c>
      <c r="D97" s="438"/>
      <c r="E97" s="462">
        <v>2011</v>
      </c>
      <c r="F97" s="443">
        <v>2125.44</v>
      </c>
      <c r="G97" s="443">
        <v>2480</v>
      </c>
      <c r="H97" s="443">
        <f t="shared" si="2"/>
        <v>354.55999999999995</v>
      </c>
      <c r="I97" s="462" t="s">
        <v>398</v>
      </c>
      <c r="J97" s="462"/>
      <c r="K97" s="464" t="s">
        <v>868</v>
      </c>
      <c r="L97" s="465" t="s">
        <v>815</v>
      </c>
      <c r="M97" s="485"/>
      <c r="N97" s="466"/>
      <c r="O97" s="466"/>
      <c r="P97" s="466"/>
    </row>
    <row r="98" spans="1:16" ht="36.75" customHeight="1">
      <c r="A98" s="437">
        <v>86</v>
      </c>
      <c r="B98" s="462"/>
      <c r="C98" s="369" t="s">
        <v>867</v>
      </c>
      <c r="D98" s="438"/>
      <c r="E98" s="462">
        <v>2011</v>
      </c>
      <c r="F98" s="443">
        <v>2125.44</v>
      </c>
      <c r="G98" s="443">
        <v>2480</v>
      </c>
      <c r="H98" s="443">
        <f t="shared" si="2"/>
        <v>354.55999999999995</v>
      </c>
      <c r="I98" s="462" t="s">
        <v>398</v>
      </c>
      <c r="J98" s="462"/>
      <c r="K98" s="464" t="s">
        <v>869</v>
      </c>
      <c r="L98" s="465" t="s">
        <v>815</v>
      </c>
      <c r="M98" s="485"/>
      <c r="N98" s="466"/>
      <c r="O98" s="466"/>
      <c r="P98" s="466"/>
    </row>
    <row r="99" spans="1:16" ht="33.75" customHeight="1">
      <c r="A99" s="437">
        <v>87</v>
      </c>
      <c r="B99" s="462"/>
      <c r="C99" s="369" t="s">
        <v>870</v>
      </c>
      <c r="D99" s="438"/>
      <c r="E99" s="462">
        <v>2011</v>
      </c>
      <c r="F99" s="443">
        <v>6008.4</v>
      </c>
      <c r="G99" s="443">
        <v>7010</v>
      </c>
      <c r="H99" s="443">
        <f t="shared" si="2"/>
        <v>1001.6000000000004</v>
      </c>
      <c r="I99" s="462" t="s">
        <v>398</v>
      </c>
      <c r="J99" s="462"/>
      <c r="K99" s="464" t="s">
        <v>871</v>
      </c>
      <c r="L99" s="465" t="s">
        <v>815</v>
      </c>
      <c r="M99" s="485"/>
      <c r="N99" s="466"/>
      <c r="O99" s="466"/>
      <c r="P99" s="466"/>
    </row>
    <row r="100" spans="1:16" ht="31.5" customHeight="1">
      <c r="A100" s="437">
        <v>88</v>
      </c>
      <c r="B100" s="462"/>
      <c r="C100" s="369" t="s">
        <v>872</v>
      </c>
      <c r="D100" s="438"/>
      <c r="E100" s="462">
        <v>2011</v>
      </c>
      <c r="F100" s="443">
        <v>6300</v>
      </c>
      <c r="G100" s="443">
        <v>7350</v>
      </c>
      <c r="H100" s="443">
        <f t="shared" si="2"/>
        <v>1050</v>
      </c>
      <c r="I100" s="462" t="s">
        <v>1419</v>
      </c>
      <c r="J100" s="462"/>
      <c r="K100" s="464" t="s">
        <v>873</v>
      </c>
      <c r="L100" s="465" t="s">
        <v>815</v>
      </c>
      <c r="M100" s="485"/>
      <c r="N100" s="466"/>
      <c r="O100" s="466"/>
      <c r="P100" s="466"/>
    </row>
    <row r="101" spans="1:16" ht="31.5" customHeight="1">
      <c r="A101" s="437">
        <v>89</v>
      </c>
      <c r="B101" s="462"/>
      <c r="C101" s="369" t="s">
        <v>742</v>
      </c>
      <c r="D101" s="438"/>
      <c r="E101" s="462">
        <v>2011</v>
      </c>
      <c r="F101" s="443">
        <v>6557.04</v>
      </c>
      <c r="G101" s="443">
        <v>7650</v>
      </c>
      <c r="H101" s="443">
        <f t="shared" si="2"/>
        <v>1092.96</v>
      </c>
      <c r="I101" s="462" t="s">
        <v>398</v>
      </c>
      <c r="J101" s="438"/>
      <c r="K101" s="464" t="s">
        <v>874</v>
      </c>
      <c r="L101" s="465" t="s">
        <v>815</v>
      </c>
      <c r="M101" s="485"/>
      <c r="N101" s="466"/>
      <c r="O101" s="466"/>
      <c r="P101" s="466"/>
    </row>
    <row r="102" spans="1:16" ht="30" customHeight="1">
      <c r="A102" s="437">
        <v>90</v>
      </c>
      <c r="B102" s="462"/>
      <c r="C102" s="369" t="s">
        <v>875</v>
      </c>
      <c r="D102" s="438"/>
      <c r="E102" s="462">
        <v>2011</v>
      </c>
      <c r="F102" s="443">
        <v>1521.36</v>
      </c>
      <c r="G102" s="443">
        <v>1775</v>
      </c>
      <c r="H102" s="443">
        <f t="shared" si="2"/>
        <v>253.6400000000001</v>
      </c>
      <c r="I102" s="462" t="s">
        <v>398</v>
      </c>
      <c r="J102" s="462"/>
      <c r="K102" s="464" t="s">
        <v>876</v>
      </c>
      <c r="L102" s="465" t="s">
        <v>815</v>
      </c>
      <c r="M102" s="485"/>
      <c r="N102" s="466"/>
      <c r="O102" s="466"/>
      <c r="P102" s="466"/>
    </row>
    <row r="103" spans="1:16" ht="28.5" customHeight="1">
      <c r="A103" s="437">
        <v>91</v>
      </c>
      <c r="B103" s="462"/>
      <c r="C103" s="369" t="s">
        <v>877</v>
      </c>
      <c r="D103" s="438"/>
      <c r="E103" s="462">
        <v>2011</v>
      </c>
      <c r="F103" s="443">
        <v>7120.44</v>
      </c>
      <c r="G103" s="443">
        <v>7870</v>
      </c>
      <c r="H103" s="443">
        <f t="shared" si="2"/>
        <v>749.5600000000004</v>
      </c>
      <c r="I103" s="462" t="s">
        <v>398</v>
      </c>
      <c r="J103" s="462"/>
      <c r="K103" s="464" t="s">
        <v>878</v>
      </c>
      <c r="L103" s="465" t="s">
        <v>815</v>
      </c>
      <c r="M103" s="485"/>
      <c r="N103" s="466"/>
      <c r="O103" s="466"/>
      <c r="P103" s="466"/>
    </row>
    <row r="104" spans="1:16" ht="27.75" customHeight="1">
      <c r="A104" s="437">
        <v>92</v>
      </c>
      <c r="B104" s="462"/>
      <c r="C104" s="369" t="s">
        <v>879</v>
      </c>
      <c r="D104" s="438"/>
      <c r="E104" s="462">
        <v>2011</v>
      </c>
      <c r="F104" s="443">
        <v>2310.7</v>
      </c>
      <c r="G104" s="443">
        <v>2773</v>
      </c>
      <c r="H104" s="443">
        <f t="shared" si="2"/>
        <v>462.3000000000002</v>
      </c>
      <c r="I104" s="462" t="s">
        <v>398</v>
      </c>
      <c r="J104" s="462"/>
      <c r="K104" s="464" t="s">
        <v>880</v>
      </c>
      <c r="L104" s="465" t="s">
        <v>815</v>
      </c>
      <c r="M104" s="485"/>
      <c r="N104" s="466"/>
      <c r="O104" s="466"/>
      <c r="P104" s="466"/>
    </row>
    <row r="105" spans="1:16" ht="27" customHeight="1">
      <c r="A105" s="437">
        <v>93</v>
      </c>
      <c r="B105" s="462"/>
      <c r="C105" s="369" t="s">
        <v>879</v>
      </c>
      <c r="D105" s="444"/>
      <c r="E105" s="462">
        <v>2011</v>
      </c>
      <c r="F105" s="443">
        <v>2310.7</v>
      </c>
      <c r="G105" s="443">
        <v>2773</v>
      </c>
      <c r="H105" s="443">
        <f t="shared" si="2"/>
        <v>462.3000000000002</v>
      </c>
      <c r="I105" s="462" t="s">
        <v>398</v>
      </c>
      <c r="J105" s="462"/>
      <c r="K105" s="464" t="s">
        <v>881</v>
      </c>
      <c r="L105" s="465" t="s">
        <v>815</v>
      </c>
      <c r="M105" s="485"/>
      <c r="N105" s="466"/>
      <c r="O105" s="466"/>
      <c r="P105" s="466"/>
    </row>
    <row r="106" spans="1:16" s="451" customFormat="1" ht="35.25" customHeight="1">
      <c r="A106" s="437">
        <v>94</v>
      </c>
      <c r="B106" s="445"/>
      <c r="C106" s="444" t="s">
        <v>899</v>
      </c>
      <c r="D106" s="438" t="s">
        <v>407</v>
      </c>
      <c r="E106" s="445"/>
      <c r="F106" s="446">
        <v>2800</v>
      </c>
      <c r="G106" s="446">
        <v>2800</v>
      </c>
      <c r="H106" s="443">
        <f t="shared" si="2"/>
        <v>0</v>
      </c>
      <c r="I106" s="445" t="s">
        <v>398</v>
      </c>
      <c r="J106" s="445"/>
      <c r="K106" s="447" t="s">
        <v>900</v>
      </c>
      <c r="L106" s="447"/>
      <c r="M106" s="484"/>
      <c r="N106" s="456"/>
      <c r="O106" s="456"/>
      <c r="P106" s="456"/>
    </row>
    <row r="107" spans="1:16" ht="36.75" customHeight="1">
      <c r="A107" s="437">
        <v>95</v>
      </c>
      <c r="B107" s="462"/>
      <c r="C107" s="369" t="s">
        <v>901</v>
      </c>
      <c r="D107" s="438"/>
      <c r="E107" s="463">
        <v>40039</v>
      </c>
      <c r="F107" s="443">
        <v>24800</v>
      </c>
      <c r="G107" s="443">
        <v>24800</v>
      </c>
      <c r="H107" s="443">
        <f t="shared" si="2"/>
        <v>0</v>
      </c>
      <c r="I107" s="462" t="s">
        <v>398</v>
      </c>
      <c r="J107" s="462"/>
      <c r="K107" s="464" t="s">
        <v>902</v>
      </c>
      <c r="L107" s="465" t="s">
        <v>815</v>
      </c>
      <c r="M107" s="481"/>
      <c r="N107" s="466"/>
      <c r="O107" s="466"/>
      <c r="P107" s="466"/>
    </row>
    <row r="108" spans="1:16" ht="28.5" customHeight="1">
      <c r="A108" s="437">
        <v>96</v>
      </c>
      <c r="B108" s="462"/>
      <c r="C108" s="369" t="s">
        <v>903</v>
      </c>
      <c r="D108" s="438"/>
      <c r="E108" s="463">
        <v>40052</v>
      </c>
      <c r="F108" s="443">
        <v>25060</v>
      </c>
      <c r="G108" s="443">
        <v>25060</v>
      </c>
      <c r="H108" s="443">
        <f t="shared" si="2"/>
        <v>0</v>
      </c>
      <c r="I108" s="462" t="s">
        <v>398</v>
      </c>
      <c r="J108" s="462"/>
      <c r="K108" s="464" t="s">
        <v>904</v>
      </c>
      <c r="L108" s="465" t="s">
        <v>815</v>
      </c>
      <c r="M108" s="481"/>
      <c r="N108" s="466"/>
      <c r="O108" s="466"/>
      <c r="P108" s="466"/>
    </row>
    <row r="109" spans="1:16" ht="31.5" customHeight="1">
      <c r="A109" s="437">
        <v>97</v>
      </c>
      <c r="B109" s="462"/>
      <c r="C109" s="369" t="s">
        <v>906</v>
      </c>
      <c r="D109" s="438"/>
      <c r="E109" s="463">
        <v>39801</v>
      </c>
      <c r="F109" s="443">
        <v>9900</v>
      </c>
      <c r="G109" s="443">
        <v>9900</v>
      </c>
      <c r="H109" s="443">
        <f t="shared" si="2"/>
        <v>0</v>
      </c>
      <c r="I109" s="462" t="s">
        <v>398</v>
      </c>
      <c r="J109" s="462"/>
      <c r="K109" s="464" t="s">
        <v>907</v>
      </c>
      <c r="L109" s="465" t="s">
        <v>905</v>
      </c>
      <c r="M109" s="481"/>
      <c r="N109" s="466"/>
      <c r="O109" s="466"/>
      <c r="P109" s="466"/>
    </row>
    <row r="110" spans="1:16" ht="34.5" customHeight="1">
      <c r="A110" s="437">
        <v>98</v>
      </c>
      <c r="B110" s="462"/>
      <c r="C110" s="369" t="s">
        <v>908</v>
      </c>
      <c r="D110" s="438"/>
      <c r="E110" s="463">
        <v>39913</v>
      </c>
      <c r="F110" s="443">
        <v>2190</v>
      </c>
      <c r="G110" s="443">
        <v>2190</v>
      </c>
      <c r="H110" s="443">
        <f t="shared" si="2"/>
        <v>0</v>
      </c>
      <c r="I110" s="462" t="s">
        <v>398</v>
      </c>
      <c r="J110" s="462"/>
      <c r="K110" s="464" t="s">
        <v>909</v>
      </c>
      <c r="L110" s="465" t="s">
        <v>681</v>
      </c>
      <c r="M110" s="481"/>
      <c r="N110" s="466"/>
      <c r="O110" s="466"/>
      <c r="P110" s="466"/>
    </row>
    <row r="111" spans="1:16" ht="33" customHeight="1">
      <c r="A111" s="437">
        <v>99</v>
      </c>
      <c r="B111" s="462"/>
      <c r="C111" s="369" t="s">
        <v>906</v>
      </c>
      <c r="D111" s="438"/>
      <c r="E111" s="463">
        <v>39801</v>
      </c>
      <c r="F111" s="443">
        <v>9900</v>
      </c>
      <c r="G111" s="443">
        <v>9900</v>
      </c>
      <c r="H111" s="443">
        <f t="shared" si="2"/>
        <v>0</v>
      </c>
      <c r="I111" s="462" t="s">
        <v>398</v>
      </c>
      <c r="J111" s="462"/>
      <c r="K111" s="464" t="s">
        <v>911</v>
      </c>
      <c r="L111" s="465" t="s">
        <v>681</v>
      </c>
      <c r="M111" s="481"/>
      <c r="N111" s="466"/>
      <c r="O111" s="466"/>
      <c r="P111" s="466"/>
    </row>
    <row r="112" spans="1:16" ht="30.75" customHeight="1">
      <c r="A112" s="437">
        <v>100</v>
      </c>
      <c r="B112" s="462"/>
      <c r="C112" s="369" t="s">
        <v>906</v>
      </c>
      <c r="D112" s="444"/>
      <c r="E112" s="463">
        <v>39801</v>
      </c>
      <c r="F112" s="443">
        <v>9900</v>
      </c>
      <c r="G112" s="443">
        <v>9900</v>
      </c>
      <c r="H112" s="443">
        <f t="shared" si="2"/>
        <v>0</v>
      </c>
      <c r="I112" s="462" t="s">
        <v>398</v>
      </c>
      <c r="J112" s="462"/>
      <c r="K112" s="464" t="s">
        <v>912</v>
      </c>
      <c r="L112" s="465" t="s">
        <v>910</v>
      </c>
      <c r="M112" s="481"/>
      <c r="N112" s="466"/>
      <c r="O112" s="466"/>
      <c r="P112" s="466"/>
    </row>
    <row r="113" spans="1:16" s="451" customFormat="1" ht="31.5" customHeight="1">
      <c r="A113" s="437">
        <v>101</v>
      </c>
      <c r="B113" s="445"/>
      <c r="C113" s="444" t="s">
        <v>408</v>
      </c>
      <c r="D113" s="444"/>
      <c r="E113" s="445"/>
      <c r="F113" s="446">
        <v>12600</v>
      </c>
      <c r="G113" s="446">
        <v>12600</v>
      </c>
      <c r="H113" s="443">
        <f t="shared" si="2"/>
        <v>0</v>
      </c>
      <c r="I113" s="445" t="s">
        <v>398</v>
      </c>
      <c r="J113" s="445"/>
      <c r="K113" s="447" t="s">
        <v>913</v>
      </c>
      <c r="L113" s="447"/>
      <c r="M113" s="484"/>
      <c r="N113" s="456"/>
      <c r="O113" s="456"/>
      <c r="P113" s="456"/>
    </row>
    <row r="114" spans="1:16" s="451" customFormat="1" ht="32.25" customHeight="1">
      <c r="A114" s="437">
        <v>102</v>
      </c>
      <c r="B114" s="445"/>
      <c r="C114" s="444" t="s">
        <v>914</v>
      </c>
      <c r="D114" s="444" t="s">
        <v>366</v>
      </c>
      <c r="E114" s="445"/>
      <c r="F114" s="446">
        <v>1240</v>
      </c>
      <c r="G114" s="446">
        <v>1240</v>
      </c>
      <c r="H114" s="443">
        <f t="shared" si="2"/>
        <v>0</v>
      </c>
      <c r="I114" s="445" t="s">
        <v>398</v>
      </c>
      <c r="J114" s="445"/>
      <c r="K114" s="447" t="s">
        <v>915</v>
      </c>
      <c r="L114" s="447"/>
      <c r="M114" s="484"/>
      <c r="N114" s="456"/>
      <c r="O114" s="456"/>
      <c r="P114" s="456"/>
    </row>
    <row r="115" spans="1:16" ht="36" customHeight="1">
      <c r="A115" s="437">
        <v>103</v>
      </c>
      <c r="B115" s="462"/>
      <c r="C115" s="369" t="s">
        <v>917</v>
      </c>
      <c r="D115" s="438"/>
      <c r="E115" s="463">
        <v>40037</v>
      </c>
      <c r="F115" s="443">
        <v>5196.4</v>
      </c>
      <c r="G115" s="443">
        <v>5196.4</v>
      </c>
      <c r="H115" s="443">
        <f t="shared" si="2"/>
        <v>0</v>
      </c>
      <c r="I115" s="462" t="s">
        <v>398</v>
      </c>
      <c r="J115" s="462"/>
      <c r="K115" s="464" t="s">
        <v>918</v>
      </c>
      <c r="L115" s="465" t="s">
        <v>815</v>
      </c>
      <c r="M115" s="481"/>
      <c r="N115" s="466"/>
      <c r="O115" s="466"/>
      <c r="P115" s="466"/>
    </row>
    <row r="116" spans="1:16" ht="63" customHeight="1">
      <c r="A116" s="437">
        <v>104</v>
      </c>
      <c r="B116" s="462"/>
      <c r="C116" s="369" t="s">
        <v>919</v>
      </c>
      <c r="D116" s="444"/>
      <c r="E116" s="463">
        <v>40037</v>
      </c>
      <c r="F116" s="443">
        <v>8635</v>
      </c>
      <c r="G116" s="443">
        <v>8635</v>
      </c>
      <c r="H116" s="443">
        <f t="shared" si="2"/>
        <v>0</v>
      </c>
      <c r="I116" s="462" t="s">
        <v>398</v>
      </c>
      <c r="J116" s="462"/>
      <c r="K116" s="464" t="s">
        <v>920</v>
      </c>
      <c r="L116" s="465" t="s">
        <v>815</v>
      </c>
      <c r="M116" s="481"/>
      <c r="N116" s="466"/>
      <c r="O116" s="466"/>
      <c r="P116" s="466"/>
    </row>
    <row r="117" spans="1:16" ht="30.75" customHeight="1">
      <c r="A117" s="437">
        <v>105</v>
      </c>
      <c r="B117" s="462"/>
      <c r="C117" s="369" t="s">
        <v>921</v>
      </c>
      <c r="D117" s="438"/>
      <c r="E117" s="463">
        <v>40207</v>
      </c>
      <c r="F117" s="443">
        <v>1230</v>
      </c>
      <c r="G117" s="443">
        <v>1230</v>
      </c>
      <c r="H117" s="443">
        <f t="shared" si="2"/>
        <v>0</v>
      </c>
      <c r="I117" s="462" t="s">
        <v>398</v>
      </c>
      <c r="J117" s="462"/>
      <c r="K117" s="464" t="s">
        <v>922</v>
      </c>
      <c r="L117" s="465" t="s">
        <v>815</v>
      </c>
      <c r="M117" s="452"/>
      <c r="N117" s="466"/>
      <c r="O117" s="466"/>
      <c r="P117" s="466"/>
    </row>
    <row r="118" spans="1:16" ht="30.75" customHeight="1">
      <c r="A118" s="437">
        <v>106</v>
      </c>
      <c r="B118" s="462"/>
      <c r="C118" s="369" t="s">
        <v>923</v>
      </c>
      <c r="D118" s="438"/>
      <c r="E118" s="486">
        <v>2011</v>
      </c>
      <c r="F118" s="443">
        <v>1893</v>
      </c>
      <c r="G118" s="443">
        <v>1893</v>
      </c>
      <c r="H118" s="443">
        <f t="shared" si="2"/>
        <v>0</v>
      </c>
      <c r="I118" s="462" t="s">
        <v>398</v>
      </c>
      <c r="J118" s="462"/>
      <c r="K118" s="464" t="s">
        <v>924</v>
      </c>
      <c r="L118" s="465" t="s">
        <v>815</v>
      </c>
      <c r="M118" s="452"/>
      <c r="N118" s="466"/>
      <c r="O118" s="466"/>
      <c r="P118" s="466"/>
    </row>
    <row r="119" spans="1:16" ht="30.75" customHeight="1">
      <c r="A119" s="437">
        <v>107</v>
      </c>
      <c r="B119" s="462"/>
      <c r="C119" s="369" t="s">
        <v>923</v>
      </c>
      <c r="D119" s="438"/>
      <c r="E119" s="486">
        <v>2011</v>
      </c>
      <c r="F119" s="443">
        <v>1893</v>
      </c>
      <c r="G119" s="443">
        <v>1893</v>
      </c>
      <c r="H119" s="443">
        <f t="shared" si="2"/>
        <v>0</v>
      </c>
      <c r="I119" s="462" t="s">
        <v>398</v>
      </c>
      <c r="J119" s="462"/>
      <c r="K119" s="464" t="s">
        <v>925</v>
      </c>
      <c r="L119" s="465" t="s">
        <v>815</v>
      </c>
      <c r="M119" s="452"/>
      <c r="N119" s="466"/>
      <c r="O119" s="466"/>
      <c r="P119" s="466"/>
    </row>
    <row r="120" spans="1:16" ht="73.5" customHeight="1">
      <c r="A120" s="437">
        <v>108</v>
      </c>
      <c r="B120" s="462"/>
      <c r="C120" s="369" t="s">
        <v>926</v>
      </c>
      <c r="D120" s="438"/>
      <c r="E120" s="486">
        <v>2011</v>
      </c>
      <c r="F120" s="443">
        <v>16989</v>
      </c>
      <c r="G120" s="443">
        <v>16989</v>
      </c>
      <c r="H120" s="443">
        <f t="shared" si="2"/>
        <v>0</v>
      </c>
      <c r="I120" s="462" t="s">
        <v>398</v>
      </c>
      <c r="J120" s="462"/>
      <c r="K120" s="464" t="s">
        <v>927</v>
      </c>
      <c r="L120" s="465" t="s">
        <v>815</v>
      </c>
      <c r="M120" s="452"/>
      <c r="N120" s="466"/>
      <c r="O120" s="466"/>
      <c r="P120" s="466"/>
    </row>
    <row r="121" spans="1:16" ht="65.25" customHeight="1">
      <c r="A121" s="437">
        <v>109</v>
      </c>
      <c r="B121" s="462"/>
      <c r="C121" s="369" t="s">
        <v>928</v>
      </c>
      <c r="D121" s="438"/>
      <c r="E121" s="486">
        <v>2011</v>
      </c>
      <c r="F121" s="443">
        <v>10998</v>
      </c>
      <c r="G121" s="443">
        <v>10998</v>
      </c>
      <c r="H121" s="443">
        <f t="shared" si="2"/>
        <v>0</v>
      </c>
      <c r="I121" s="462" t="s">
        <v>398</v>
      </c>
      <c r="J121" s="462"/>
      <c r="K121" s="464" t="s">
        <v>929</v>
      </c>
      <c r="L121" s="465" t="s">
        <v>815</v>
      </c>
      <c r="M121" s="452"/>
      <c r="N121" s="466"/>
      <c r="O121" s="466"/>
      <c r="P121" s="466"/>
    </row>
    <row r="122" spans="1:16" ht="30.75" customHeight="1">
      <c r="A122" s="437">
        <v>110</v>
      </c>
      <c r="B122" s="462"/>
      <c r="C122" s="369" t="s">
        <v>930</v>
      </c>
      <c r="D122" s="438"/>
      <c r="E122" s="486">
        <v>2011</v>
      </c>
      <c r="F122" s="443">
        <v>5087</v>
      </c>
      <c r="G122" s="443">
        <v>5087</v>
      </c>
      <c r="H122" s="443">
        <f t="shared" si="2"/>
        <v>0</v>
      </c>
      <c r="I122" s="462" t="s">
        <v>398</v>
      </c>
      <c r="J122" s="462"/>
      <c r="K122" s="464" t="s">
        <v>931</v>
      </c>
      <c r="L122" s="465" t="s">
        <v>815</v>
      </c>
      <c r="M122" s="452"/>
      <c r="N122" s="466"/>
      <c r="O122" s="466"/>
      <c r="P122" s="466"/>
    </row>
    <row r="123" spans="1:16" ht="37.5" customHeight="1">
      <c r="A123" s="437">
        <v>111</v>
      </c>
      <c r="B123" s="462"/>
      <c r="C123" s="369" t="s">
        <v>930</v>
      </c>
      <c r="D123" s="438"/>
      <c r="E123" s="486">
        <v>2011</v>
      </c>
      <c r="F123" s="443">
        <v>5087</v>
      </c>
      <c r="G123" s="443">
        <v>5087</v>
      </c>
      <c r="H123" s="443">
        <f t="shared" si="2"/>
        <v>0</v>
      </c>
      <c r="I123" s="462" t="s">
        <v>398</v>
      </c>
      <c r="J123" s="462"/>
      <c r="K123" s="464" t="s">
        <v>932</v>
      </c>
      <c r="L123" s="465" t="s">
        <v>815</v>
      </c>
      <c r="M123" s="452"/>
      <c r="N123" s="466"/>
      <c r="O123" s="466"/>
      <c r="P123" s="466"/>
    </row>
    <row r="124" spans="1:16" ht="40.5" customHeight="1">
      <c r="A124" s="437">
        <v>112</v>
      </c>
      <c r="B124" s="462"/>
      <c r="C124" s="369" t="s">
        <v>933</v>
      </c>
      <c r="D124" s="438"/>
      <c r="E124" s="486">
        <v>2011</v>
      </c>
      <c r="F124" s="443">
        <v>9634</v>
      </c>
      <c r="G124" s="443">
        <v>9634</v>
      </c>
      <c r="H124" s="443">
        <f t="shared" si="2"/>
        <v>0</v>
      </c>
      <c r="I124" s="462" t="s">
        <v>398</v>
      </c>
      <c r="J124" s="462"/>
      <c r="K124" s="464" t="s">
        <v>934</v>
      </c>
      <c r="L124" s="465" t="s">
        <v>815</v>
      </c>
      <c r="M124" s="452"/>
      <c r="N124" s="466"/>
      <c r="O124" s="466"/>
      <c r="P124" s="466"/>
    </row>
    <row r="125" spans="1:16" ht="43.5" customHeight="1">
      <c r="A125" s="437">
        <v>113</v>
      </c>
      <c r="B125" s="462"/>
      <c r="C125" s="369" t="s">
        <v>882</v>
      </c>
      <c r="D125" s="438"/>
      <c r="E125" s="486">
        <v>2011</v>
      </c>
      <c r="F125" s="443">
        <v>1990</v>
      </c>
      <c r="G125" s="443">
        <v>1990</v>
      </c>
      <c r="H125" s="443">
        <f t="shared" si="2"/>
        <v>0</v>
      </c>
      <c r="I125" s="462" t="s">
        <v>398</v>
      </c>
      <c r="J125" s="462"/>
      <c r="K125" s="464" t="s">
        <v>935</v>
      </c>
      <c r="L125" s="465" t="s">
        <v>815</v>
      </c>
      <c r="M125" s="452"/>
      <c r="N125" s="466"/>
      <c r="O125" s="466"/>
      <c r="P125" s="466"/>
    </row>
    <row r="126" spans="1:16" ht="26.25" customHeight="1">
      <c r="A126" s="437">
        <v>114</v>
      </c>
      <c r="B126" s="462"/>
      <c r="C126" s="369" t="s">
        <v>936</v>
      </c>
      <c r="D126" s="438"/>
      <c r="E126" s="486">
        <v>2011</v>
      </c>
      <c r="F126" s="443">
        <v>570</v>
      </c>
      <c r="G126" s="443">
        <v>630</v>
      </c>
      <c r="H126" s="443">
        <f t="shared" si="2"/>
        <v>60</v>
      </c>
      <c r="I126" s="462" t="s">
        <v>398</v>
      </c>
      <c r="J126" s="462"/>
      <c r="K126" s="464" t="s">
        <v>937</v>
      </c>
      <c r="L126" s="465" t="s">
        <v>815</v>
      </c>
      <c r="M126" s="452"/>
      <c r="N126" s="466"/>
      <c r="O126" s="466"/>
      <c r="P126" s="466"/>
    </row>
    <row r="127" spans="1:16" ht="26.25" customHeight="1">
      <c r="A127" s="437">
        <v>115</v>
      </c>
      <c r="B127" s="462"/>
      <c r="C127" s="369" t="s">
        <v>936</v>
      </c>
      <c r="D127" s="438"/>
      <c r="E127" s="486">
        <v>2011</v>
      </c>
      <c r="F127" s="443">
        <v>570</v>
      </c>
      <c r="G127" s="443">
        <v>630</v>
      </c>
      <c r="H127" s="443">
        <f t="shared" si="2"/>
        <v>60</v>
      </c>
      <c r="I127" s="462" t="s">
        <v>398</v>
      </c>
      <c r="J127" s="462"/>
      <c r="K127" s="464" t="s">
        <v>938</v>
      </c>
      <c r="L127" s="465" t="s">
        <v>815</v>
      </c>
      <c r="M127" s="487"/>
      <c r="N127" s="466"/>
      <c r="O127" s="466"/>
      <c r="P127" s="466"/>
    </row>
    <row r="128" spans="1:16" ht="29.25" customHeight="1">
      <c r="A128" s="437">
        <v>116</v>
      </c>
      <c r="B128" s="462"/>
      <c r="C128" s="369" t="s">
        <v>936</v>
      </c>
      <c r="D128" s="438"/>
      <c r="E128" s="486">
        <v>2011</v>
      </c>
      <c r="F128" s="443">
        <v>570</v>
      </c>
      <c r="G128" s="443">
        <v>630</v>
      </c>
      <c r="H128" s="443">
        <f t="shared" si="2"/>
        <v>60</v>
      </c>
      <c r="I128" s="462" t="s">
        <v>398</v>
      </c>
      <c r="J128" s="462"/>
      <c r="K128" s="464" t="s">
        <v>939</v>
      </c>
      <c r="L128" s="465" t="s">
        <v>815</v>
      </c>
      <c r="M128" s="452"/>
      <c r="N128" s="466"/>
      <c r="O128" s="466"/>
      <c r="P128" s="466"/>
    </row>
    <row r="129" spans="1:16" ht="28.5" customHeight="1">
      <c r="A129" s="437">
        <v>117</v>
      </c>
      <c r="B129" s="462"/>
      <c r="C129" s="369" t="s">
        <v>936</v>
      </c>
      <c r="D129" s="438"/>
      <c r="E129" s="486">
        <v>2011</v>
      </c>
      <c r="F129" s="443">
        <v>562.5</v>
      </c>
      <c r="G129" s="443">
        <v>630</v>
      </c>
      <c r="H129" s="443">
        <f t="shared" si="2"/>
        <v>67.5</v>
      </c>
      <c r="I129" s="462" t="s">
        <v>398</v>
      </c>
      <c r="J129" s="462"/>
      <c r="K129" s="464" t="s">
        <v>940</v>
      </c>
      <c r="L129" s="465" t="s">
        <v>815</v>
      </c>
      <c r="M129" s="452"/>
      <c r="N129" s="466"/>
      <c r="O129" s="466"/>
      <c r="P129" s="466"/>
    </row>
    <row r="130" spans="1:16" ht="27" customHeight="1">
      <c r="A130" s="437">
        <v>118</v>
      </c>
      <c r="B130" s="462"/>
      <c r="C130" s="369" t="s">
        <v>936</v>
      </c>
      <c r="D130" s="438"/>
      <c r="E130" s="486">
        <v>2011</v>
      </c>
      <c r="F130" s="443">
        <v>562.5</v>
      </c>
      <c r="G130" s="443">
        <v>630</v>
      </c>
      <c r="H130" s="443">
        <f t="shared" si="2"/>
        <v>67.5</v>
      </c>
      <c r="I130" s="462" t="s">
        <v>398</v>
      </c>
      <c r="J130" s="462"/>
      <c r="K130" s="464" t="s">
        <v>941</v>
      </c>
      <c r="L130" s="465" t="s">
        <v>815</v>
      </c>
      <c r="M130" s="452"/>
      <c r="N130" s="466"/>
      <c r="O130" s="466"/>
      <c r="P130" s="466"/>
    </row>
    <row r="131" spans="1:16" ht="28.5" customHeight="1">
      <c r="A131" s="437">
        <v>119</v>
      </c>
      <c r="B131" s="462"/>
      <c r="C131" s="369" t="s">
        <v>936</v>
      </c>
      <c r="D131" s="438"/>
      <c r="E131" s="486">
        <v>2011</v>
      </c>
      <c r="F131" s="443">
        <v>570</v>
      </c>
      <c r="G131" s="443">
        <v>630</v>
      </c>
      <c r="H131" s="443">
        <f t="shared" si="2"/>
        <v>60</v>
      </c>
      <c r="I131" s="462" t="s">
        <v>398</v>
      </c>
      <c r="J131" s="462"/>
      <c r="K131" s="464" t="s">
        <v>942</v>
      </c>
      <c r="L131" s="465" t="s">
        <v>815</v>
      </c>
      <c r="M131" s="452"/>
      <c r="N131" s="466"/>
      <c r="O131" s="466"/>
      <c r="P131" s="466"/>
    </row>
    <row r="132" spans="1:16" ht="27" customHeight="1">
      <c r="A132" s="437">
        <v>120</v>
      </c>
      <c r="B132" s="462"/>
      <c r="C132" s="369" t="s">
        <v>936</v>
      </c>
      <c r="D132" s="438"/>
      <c r="E132" s="486">
        <v>2011</v>
      </c>
      <c r="F132" s="443">
        <v>570</v>
      </c>
      <c r="G132" s="443">
        <v>630</v>
      </c>
      <c r="H132" s="443">
        <f t="shared" si="2"/>
        <v>60</v>
      </c>
      <c r="I132" s="462" t="s">
        <v>398</v>
      </c>
      <c r="J132" s="462"/>
      <c r="K132" s="464" t="s">
        <v>943</v>
      </c>
      <c r="L132" s="465" t="s">
        <v>815</v>
      </c>
      <c r="M132" s="452"/>
      <c r="N132" s="466"/>
      <c r="O132" s="466"/>
      <c r="P132" s="466"/>
    </row>
    <row r="133" spans="1:16" ht="29.25" customHeight="1">
      <c r="A133" s="437">
        <v>121</v>
      </c>
      <c r="B133" s="462"/>
      <c r="C133" s="369" t="s">
        <v>936</v>
      </c>
      <c r="D133" s="444"/>
      <c r="E133" s="486">
        <v>2011</v>
      </c>
      <c r="F133" s="443">
        <v>570</v>
      </c>
      <c r="G133" s="443">
        <v>630</v>
      </c>
      <c r="H133" s="443">
        <f t="shared" si="2"/>
        <v>60</v>
      </c>
      <c r="I133" s="462" t="s">
        <v>398</v>
      </c>
      <c r="J133" s="462"/>
      <c r="K133" s="464" t="s">
        <v>944</v>
      </c>
      <c r="L133" s="465" t="s">
        <v>815</v>
      </c>
      <c r="M133" s="452"/>
      <c r="N133" s="466"/>
      <c r="O133" s="466"/>
      <c r="P133" s="466"/>
    </row>
    <row r="134" spans="1:16" s="451" customFormat="1" ht="33" customHeight="1">
      <c r="A134" s="437">
        <v>122</v>
      </c>
      <c r="B134" s="445"/>
      <c r="C134" s="444" t="s">
        <v>945</v>
      </c>
      <c r="D134" s="438"/>
      <c r="E134" s="445"/>
      <c r="F134" s="446">
        <v>13500.27</v>
      </c>
      <c r="G134" s="446">
        <v>20000</v>
      </c>
      <c r="H134" s="443">
        <f t="shared" si="2"/>
        <v>6499.73</v>
      </c>
      <c r="I134" s="445" t="s">
        <v>398</v>
      </c>
      <c r="J134" s="445"/>
      <c r="K134" s="447" t="s">
        <v>946</v>
      </c>
      <c r="M134" s="482" t="s">
        <v>947</v>
      </c>
      <c r="N134" s="453"/>
      <c r="O134" s="456"/>
      <c r="P134" s="456"/>
    </row>
    <row r="135" spans="1:16" ht="30" customHeight="1">
      <c r="A135" s="437">
        <v>123</v>
      </c>
      <c r="B135" s="462"/>
      <c r="C135" s="369" t="s">
        <v>948</v>
      </c>
      <c r="D135" s="438"/>
      <c r="E135" s="486">
        <v>2011</v>
      </c>
      <c r="F135" s="443">
        <v>4551.12</v>
      </c>
      <c r="G135" s="443">
        <v>5310</v>
      </c>
      <c r="H135" s="443">
        <f t="shared" si="2"/>
        <v>758.8800000000001</v>
      </c>
      <c r="I135" s="462" t="s">
        <v>398</v>
      </c>
      <c r="J135" s="462"/>
      <c r="K135" s="464" t="s">
        <v>949</v>
      </c>
      <c r="L135" s="369" t="s">
        <v>815</v>
      </c>
      <c r="M135" s="487"/>
      <c r="N135" s="488"/>
      <c r="O135" s="466"/>
      <c r="P135" s="466"/>
    </row>
    <row r="136" spans="1:16" ht="42" customHeight="1">
      <c r="A136" s="437">
        <v>124</v>
      </c>
      <c r="B136" s="462"/>
      <c r="C136" s="369" t="s">
        <v>976</v>
      </c>
      <c r="D136" s="438"/>
      <c r="E136" s="463">
        <v>40207</v>
      </c>
      <c r="F136" s="443">
        <v>766.09</v>
      </c>
      <c r="G136" s="443">
        <v>775</v>
      </c>
      <c r="H136" s="443">
        <f t="shared" si="2"/>
        <v>8.909999999999968</v>
      </c>
      <c r="I136" s="462" t="s">
        <v>398</v>
      </c>
      <c r="J136" s="462"/>
      <c r="K136" s="464" t="s">
        <v>977</v>
      </c>
      <c r="L136" s="369" t="s">
        <v>815</v>
      </c>
      <c r="M136" s="487"/>
      <c r="N136" s="466"/>
      <c r="O136" s="466"/>
      <c r="P136" s="466"/>
    </row>
    <row r="137" spans="1:16" ht="42.75" customHeight="1">
      <c r="A137" s="437">
        <v>125</v>
      </c>
      <c r="B137" s="462"/>
      <c r="C137" s="369" t="s">
        <v>978</v>
      </c>
      <c r="D137" s="438"/>
      <c r="E137" s="463">
        <v>40207</v>
      </c>
      <c r="F137" s="443">
        <v>2759.75</v>
      </c>
      <c r="G137" s="443">
        <v>3990</v>
      </c>
      <c r="H137" s="443">
        <f t="shared" si="2"/>
        <v>1230.25</v>
      </c>
      <c r="I137" s="462" t="s">
        <v>398</v>
      </c>
      <c r="J137" s="462"/>
      <c r="K137" s="464" t="s">
        <v>979</v>
      </c>
      <c r="L137" s="369" t="s">
        <v>815</v>
      </c>
      <c r="M137" s="487"/>
      <c r="N137" s="466"/>
      <c r="O137" s="466"/>
      <c r="P137" s="466"/>
    </row>
    <row r="138" spans="1:16" ht="39" customHeight="1">
      <c r="A138" s="437">
        <v>126</v>
      </c>
      <c r="B138" s="462"/>
      <c r="C138" s="369" t="s">
        <v>978</v>
      </c>
      <c r="D138" s="438"/>
      <c r="E138" s="463">
        <v>40268</v>
      </c>
      <c r="F138" s="443">
        <v>2693.25</v>
      </c>
      <c r="G138" s="443">
        <v>3990</v>
      </c>
      <c r="H138" s="443">
        <f t="shared" si="2"/>
        <v>1296.75</v>
      </c>
      <c r="I138" s="462" t="s">
        <v>398</v>
      </c>
      <c r="J138" s="462"/>
      <c r="K138" s="464" t="s">
        <v>980</v>
      </c>
      <c r="L138" s="369" t="s">
        <v>815</v>
      </c>
      <c r="M138" s="487"/>
      <c r="N138" s="466"/>
      <c r="O138" s="466"/>
      <c r="P138" s="466"/>
    </row>
    <row r="139" spans="1:16" ht="31.5" customHeight="1">
      <c r="A139" s="437">
        <v>127</v>
      </c>
      <c r="B139" s="462"/>
      <c r="C139" s="369" t="s">
        <v>981</v>
      </c>
      <c r="D139" s="438"/>
      <c r="E139" s="486">
        <v>2011</v>
      </c>
      <c r="F139" s="443">
        <v>4468</v>
      </c>
      <c r="G139" s="443">
        <v>4468</v>
      </c>
      <c r="H139" s="443">
        <f aca="true" t="shared" si="3" ref="H139:H198">G139-F139</f>
        <v>0</v>
      </c>
      <c r="I139" s="462" t="s">
        <v>398</v>
      </c>
      <c r="J139" s="462"/>
      <c r="K139" s="464" t="s">
        <v>982</v>
      </c>
      <c r="L139" s="369" t="s">
        <v>815</v>
      </c>
      <c r="M139" s="487"/>
      <c r="N139" s="466"/>
      <c r="O139" s="466"/>
      <c r="P139" s="466"/>
    </row>
    <row r="140" spans="1:16" ht="30" customHeight="1">
      <c r="A140" s="437">
        <v>128</v>
      </c>
      <c r="B140" s="462"/>
      <c r="C140" s="369" t="s">
        <v>983</v>
      </c>
      <c r="D140" s="438"/>
      <c r="E140" s="489">
        <v>40715</v>
      </c>
      <c r="F140" s="443">
        <v>15400</v>
      </c>
      <c r="G140" s="443">
        <v>15400</v>
      </c>
      <c r="H140" s="443">
        <f t="shared" si="3"/>
        <v>0</v>
      </c>
      <c r="I140" s="462" t="s">
        <v>398</v>
      </c>
      <c r="J140" s="462"/>
      <c r="K140" s="464" t="s">
        <v>984</v>
      </c>
      <c r="L140" s="369" t="s">
        <v>815</v>
      </c>
      <c r="M140" s="487"/>
      <c r="N140" s="466"/>
      <c r="O140" s="466"/>
      <c r="P140" s="466"/>
    </row>
    <row r="141" spans="1:16" ht="30" customHeight="1">
      <c r="A141" s="437">
        <v>129</v>
      </c>
      <c r="B141" s="462"/>
      <c r="C141" s="369" t="s">
        <v>983</v>
      </c>
      <c r="D141" s="438"/>
      <c r="E141" s="489">
        <v>40715</v>
      </c>
      <c r="F141" s="443">
        <v>15400</v>
      </c>
      <c r="G141" s="443">
        <v>15400</v>
      </c>
      <c r="H141" s="443">
        <f t="shared" si="3"/>
        <v>0</v>
      </c>
      <c r="I141" s="462" t="s">
        <v>398</v>
      </c>
      <c r="J141" s="462"/>
      <c r="K141" s="464" t="s">
        <v>985</v>
      </c>
      <c r="L141" s="369" t="s">
        <v>815</v>
      </c>
      <c r="M141" s="487"/>
      <c r="N141" s="466"/>
      <c r="O141" s="466"/>
      <c r="P141" s="466"/>
    </row>
    <row r="142" spans="1:16" ht="39.75" customHeight="1">
      <c r="A142" s="437">
        <v>130</v>
      </c>
      <c r="B142" s="462"/>
      <c r="C142" s="369" t="s">
        <v>983</v>
      </c>
      <c r="D142" s="438"/>
      <c r="E142" s="489">
        <v>40715</v>
      </c>
      <c r="F142" s="443">
        <v>15400</v>
      </c>
      <c r="G142" s="443">
        <v>15400</v>
      </c>
      <c r="H142" s="443">
        <f t="shared" si="3"/>
        <v>0</v>
      </c>
      <c r="I142" s="462" t="s">
        <v>398</v>
      </c>
      <c r="J142" s="462"/>
      <c r="K142" s="464" t="s">
        <v>986</v>
      </c>
      <c r="L142" s="369" t="s">
        <v>815</v>
      </c>
      <c r="M142" s="487"/>
      <c r="N142" s="466"/>
      <c r="O142" s="466"/>
      <c r="P142" s="466"/>
    </row>
    <row r="143" spans="1:16" ht="59.25" customHeight="1">
      <c r="A143" s="437">
        <v>131</v>
      </c>
      <c r="B143" s="462"/>
      <c r="C143" s="369" t="s">
        <v>987</v>
      </c>
      <c r="D143" s="339" t="s">
        <v>1447</v>
      </c>
      <c r="E143" s="462">
        <v>2011</v>
      </c>
      <c r="F143" s="443">
        <v>8464.5</v>
      </c>
      <c r="G143" s="443">
        <v>30780</v>
      </c>
      <c r="H143" s="443">
        <f t="shared" si="3"/>
        <v>22315.5</v>
      </c>
      <c r="I143" s="461" t="s">
        <v>1455</v>
      </c>
      <c r="J143" s="462"/>
      <c r="K143" s="464" t="s">
        <v>988</v>
      </c>
      <c r="L143" s="369" t="s">
        <v>815</v>
      </c>
      <c r="M143" s="487"/>
      <c r="N143" s="466"/>
      <c r="O143" s="466"/>
      <c r="P143" s="466"/>
    </row>
    <row r="144" spans="1:16" ht="32.25" customHeight="1">
      <c r="A144" s="437">
        <v>132</v>
      </c>
      <c r="B144" s="462"/>
      <c r="C144" s="369" t="s">
        <v>989</v>
      </c>
      <c r="D144" s="438"/>
      <c r="E144" s="489">
        <v>40723</v>
      </c>
      <c r="F144" s="443">
        <v>2278.32</v>
      </c>
      <c r="G144" s="443">
        <v>2900</v>
      </c>
      <c r="H144" s="443">
        <f t="shared" si="3"/>
        <v>621.6799999999998</v>
      </c>
      <c r="I144" s="462" t="s">
        <v>398</v>
      </c>
      <c r="J144" s="462"/>
      <c r="K144" s="464" t="s">
        <v>990</v>
      </c>
      <c r="L144" s="369" t="s">
        <v>815</v>
      </c>
      <c r="M144" s="487"/>
      <c r="N144" s="466"/>
      <c r="O144" s="466"/>
      <c r="P144" s="466"/>
    </row>
    <row r="145" spans="1:16" ht="30" customHeight="1">
      <c r="A145" s="437">
        <v>133</v>
      </c>
      <c r="B145" s="462"/>
      <c r="C145" s="369" t="s">
        <v>991</v>
      </c>
      <c r="D145" s="438"/>
      <c r="E145" s="489">
        <v>40752</v>
      </c>
      <c r="F145" s="443">
        <v>1446.9</v>
      </c>
      <c r="G145" s="443">
        <v>1870</v>
      </c>
      <c r="H145" s="443">
        <f t="shared" si="3"/>
        <v>423.0999999999999</v>
      </c>
      <c r="I145" s="462" t="s">
        <v>398</v>
      </c>
      <c r="J145" s="462"/>
      <c r="K145" s="464" t="s">
        <v>992</v>
      </c>
      <c r="L145" s="369" t="s">
        <v>815</v>
      </c>
      <c r="M145" s="487"/>
      <c r="N145" s="466"/>
      <c r="O145" s="466"/>
      <c r="P145" s="466"/>
    </row>
    <row r="146" spans="1:16" ht="30" customHeight="1">
      <c r="A146" s="437">
        <v>134</v>
      </c>
      <c r="B146" s="462"/>
      <c r="C146" s="369" t="s">
        <v>993</v>
      </c>
      <c r="D146" s="438"/>
      <c r="E146" s="489">
        <v>40753</v>
      </c>
      <c r="F146" s="443">
        <v>1373.45</v>
      </c>
      <c r="G146" s="443">
        <v>1775</v>
      </c>
      <c r="H146" s="443">
        <f t="shared" si="3"/>
        <v>401.54999999999995</v>
      </c>
      <c r="I146" s="462" t="s">
        <v>398</v>
      </c>
      <c r="J146" s="462"/>
      <c r="K146" s="464" t="s">
        <v>994</v>
      </c>
      <c r="L146" s="369" t="s">
        <v>815</v>
      </c>
      <c r="M146" s="487"/>
      <c r="N146" s="466"/>
      <c r="O146" s="466"/>
      <c r="P146" s="466"/>
    </row>
    <row r="147" spans="1:16" ht="27.75" customHeight="1">
      <c r="A147" s="437">
        <v>135</v>
      </c>
      <c r="B147" s="462"/>
      <c r="C147" s="369" t="s">
        <v>993</v>
      </c>
      <c r="D147" s="438"/>
      <c r="E147" s="489">
        <v>40753</v>
      </c>
      <c r="F147" s="443">
        <v>1352.32</v>
      </c>
      <c r="G147" s="443">
        <v>1775</v>
      </c>
      <c r="H147" s="443">
        <f t="shared" si="3"/>
        <v>422.68000000000006</v>
      </c>
      <c r="I147" s="462" t="s">
        <v>398</v>
      </c>
      <c r="J147" s="462"/>
      <c r="K147" s="464" t="s">
        <v>995</v>
      </c>
      <c r="L147" s="369" t="s">
        <v>815</v>
      </c>
      <c r="M147" s="487"/>
      <c r="N147" s="466"/>
      <c r="O147" s="466"/>
      <c r="P147" s="466"/>
    </row>
    <row r="148" spans="1:16" ht="28.5" customHeight="1">
      <c r="A148" s="437">
        <v>136</v>
      </c>
      <c r="B148" s="462"/>
      <c r="C148" s="369" t="s">
        <v>996</v>
      </c>
      <c r="D148" s="438"/>
      <c r="E148" s="489">
        <v>40767</v>
      </c>
      <c r="F148" s="443">
        <v>1044.28</v>
      </c>
      <c r="G148" s="443">
        <v>1044.28</v>
      </c>
      <c r="H148" s="443">
        <f t="shared" si="3"/>
        <v>0</v>
      </c>
      <c r="I148" s="462" t="s">
        <v>398</v>
      </c>
      <c r="J148" s="462"/>
      <c r="K148" s="464" t="s">
        <v>997</v>
      </c>
      <c r="L148" s="369" t="s">
        <v>815</v>
      </c>
      <c r="M148" s="487"/>
      <c r="N148" s="466"/>
      <c r="O148" s="466"/>
      <c r="P148" s="466"/>
    </row>
    <row r="149" spans="1:16" ht="26.25" customHeight="1">
      <c r="A149" s="437">
        <v>137</v>
      </c>
      <c r="B149" s="462"/>
      <c r="C149" s="369" t="s">
        <v>989</v>
      </c>
      <c r="D149" s="438"/>
      <c r="E149" s="489">
        <v>40773</v>
      </c>
      <c r="F149" s="443">
        <v>2324.7</v>
      </c>
      <c r="G149" s="443">
        <v>3100</v>
      </c>
      <c r="H149" s="443">
        <f t="shared" si="3"/>
        <v>775.3000000000002</v>
      </c>
      <c r="I149" s="462" t="s">
        <v>398</v>
      </c>
      <c r="J149" s="462"/>
      <c r="K149" s="464" t="s">
        <v>998</v>
      </c>
      <c r="L149" s="369" t="s">
        <v>815</v>
      </c>
      <c r="M149" s="487"/>
      <c r="N149" s="466"/>
      <c r="O149" s="466"/>
      <c r="P149" s="466"/>
    </row>
    <row r="150" spans="1:16" ht="28.5" customHeight="1">
      <c r="A150" s="437">
        <v>138</v>
      </c>
      <c r="B150" s="462"/>
      <c r="C150" s="369" t="s">
        <v>999</v>
      </c>
      <c r="D150" s="438"/>
      <c r="E150" s="489">
        <v>40806</v>
      </c>
      <c r="F150" s="443">
        <v>1322</v>
      </c>
      <c r="G150" s="443">
        <v>1322</v>
      </c>
      <c r="H150" s="443">
        <f t="shared" si="3"/>
        <v>0</v>
      </c>
      <c r="I150" s="462" t="s">
        <v>398</v>
      </c>
      <c r="J150" s="462"/>
      <c r="K150" s="464" t="s">
        <v>1000</v>
      </c>
      <c r="L150" s="369" t="s">
        <v>815</v>
      </c>
      <c r="M150" s="487"/>
      <c r="N150" s="466"/>
      <c r="O150" s="466"/>
      <c r="P150" s="466"/>
    </row>
    <row r="151" spans="1:16" ht="24.75" customHeight="1">
      <c r="A151" s="437">
        <v>139</v>
      </c>
      <c r="B151" s="462"/>
      <c r="C151" s="369" t="s">
        <v>989</v>
      </c>
      <c r="D151" s="438"/>
      <c r="E151" s="489">
        <v>40876</v>
      </c>
      <c r="F151" s="443">
        <v>2250.9</v>
      </c>
      <c r="G151" s="443">
        <v>3100</v>
      </c>
      <c r="H151" s="443">
        <f t="shared" si="3"/>
        <v>849.0999999999999</v>
      </c>
      <c r="I151" s="462" t="s">
        <v>398</v>
      </c>
      <c r="J151" s="462"/>
      <c r="K151" s="464" t="s">
        <v>1001</v>
      </c>
      <c r="L151" s="369" t="s">
        <v>815</v>
      </c>
      <c r="M151" s="487"/>
      <c r="N151" s="466"/>
      <c r="O151" s="466"/>
      <c r="P151" s="466"/>
    </row>
    <row r="152" spans="1:16" ht="33" customHeight="1">
      <c r="A152" s="437">
        <v>140</v>
      </c>
      <c r="B152" s="462"/>
      <c r="C152" s="369" t="s">
        <v>867</v>
      </c>
      <c r="D152" s="438"/>
      <c r="E152" s="489">
        <v>40876</v>
      </c>
      <c r="F152" s="443">
        <v>1800.72</v>
      </c>
      <c r="G152" s="443">
        <v>2480</v>
      </c>
      <c r="H152" s="443">
        <f t="shared" si="3"/>
        <v>679.28</v>
      </c>
      <c r="I152" s="462" t="s">
        <v>398</v>
      </c>
      <c r="J152" s="462"/>
      <c r="K152" s="464" t="s">
        <v>1002</v>
      </c>
      <c r="L152" s="369" t="s">
        <v>815</v>
      </c>
      <c r="M152" s="487"/>
      <c r="N152" s="466"/>
      <c r="O152" s="466"/>
      <c r="P152" s="466"/>
    </row>
    <row r="153" spans="1:16" ht="29.25" customHeight="1">
      <c r="A153" s="437">
        <v>141</v>
      </c>
      <c r="B153" s="462"/>
      <c r="C153" s="369" t="s">
        <v>1003</v>
      </c>
      <c r="D153" s="438"/>
      <c r="E153" s="489">
        <v>40907</v>
      </c>
      <c r="F153" s="443">
        <v>750</v>
      </c>
      <c r="G153" s="443">
        <v>750</v>
      </c>
      <c r="H153" s="443">
        <f t="shared" si="3"/>
        <v>0</v>
      </c>
      <c r="I153" s="462" t="s">
        <v>398</v>
      </c>
      <c r="J153" s="462"/>
      <c r="K153" s="464" t="s">
        <v>1103</v>
      </c>
      <c r="L153" s="369" t="s">
        <v>815</v>
      </c>
      <c r="M153" s="487"/>
      <c r="N153" s="466"/>
      <c r="O153" s="466"/>
      <c r="P153" s="466"/>
    </row>
    <row r="154" spans="1:16" ht="33" customHeight="1">
      <c r="A154" s="437">
        <v>142</v>
      </c>
      <c r="B154" s="462"/>
      <c r="C154" s="369" t="s">
        <v>1104</v>
      </c>
      <c r="D154" s="438"/>
      <c r="E154" s="489">
        <v>40907</v>
      </c>
      <c r="F154" s="443">
        <v>26723</v>
      </c>
      <c r="G154" s="443">
        <v>26723</v>
      </c>
      <c r="H154" s="443">
        <f t="shared" si="3"/>
        <v>0</v>
      </c>
      <c r="I154" s="462" t="s">
        <v>398</v>
      </c>
      <c r="J154" s="462"/>
      <c r="K154" s="464" t="s">
        <v>1105</v>
      </c>
      <c r="L154" s="369" t="s">
        <v>815</v>
      </c>
      <c r="M154" s="487"/>
      <c r="N154" s="466"/>
      <c r="O154" s="466"/>
      <c r="P154" s="466"/>
    </row>
    <row r="155" spans="1:16" ht="66.75" customHeight="1">
      <c r="A155" s="437">
        <v>143</v>
      </c>
      <c r="B155" s="462"/>
      <c r="C155" s="369" t="s">
        <v>1106</v>
      </c>
      <c r="D155" s="438"/>
      <c r="E155" s="489">
        <v>40907</v>
      </c>
      <c r="F155" s="443">
        <v>3629</v>
      </c>
      <c r="G155" s="443">
        <v>3629</v>
      </c>
      <c r="H155" s="443">
        <f t="shared" si="3"/>
        <v>0</v>
      </c>
      <c r="I155" s="462" t="s">
        <v>398</v>
      </c>
      <c r="J155" s="462"/>
      <c r="K155" s="464" t="s">
        <v>1107</v>
      </c>
      <c r="L155" s="369" t="s">
        <v>815</v>
      </c>
      <c r="M155" s="487"/>
      <c r="N155" s="466"/>
      <c r="O155" s="466"/>
      <c r="P155" s="466"/>
    </row>
    <row r="156" spans="1:16" ht="66.75" customHeight="1">
      <c r="A156" s="437">
        <v>144</v>
      </c>
      <c r="B156" s="462"/>
      <c r="C156" s="369" t="s">
        <v>1106</v>
      </c>
      <c r="D156" s="438"/>
      <c r="E156" s="489">
        <v>40907</v>
      </c>
      <c r="F156" s="443">
        <v>3629</v>
      </c>
      <c r="G156" s="443">
        <v>3629</v>
      </c>
      <c r="H156" s="443">
        <f t="shared" si="3"/>
        <v>0</v>
      </c>
      <c r="I156" s="462" t="s">
        <v>398</v>
      </c>
      <c r="J156" s="462"/>
      <c r="K156" s="464" t="s">
        <v>1108</v>
      </c>
      <c r="L156" s="369" t="s">
        <v>815</v>
      </c>
      <c r="M156" s="487"/>
      <c r="N156" s="466"/>
      <c r="O156" s="466"/>
      <c r="P156" s="466"/>
    </row>
    <row r="157" spans="1:16" ht="72" customHeight="1">
      <c r="A157" s="437">
        <v>145</v>
      </c>
      <c r="B157" s="462"/>
      <c r="C157" s="369" t="s">
        <v>1109</v>
      </c>
      <c r="D157" s="438"/>
      <c r="E157" s="489">
        <v>40907</v>
      </c>
      <c r="F157" s="443">
        <v>11258</v>
      </c>
      <c r="G157" s="443">
        <v>11258</v>
      </c>
      <c r="H157" s="443">
        <f t="shared" si="3"/>
        <v>0</v>
      </c>
      <c r="I157" s="462" t="s">
        <v>398</v>
      </c>
      <c r="J157" s="462"/>
      <c r="K157" s="464" t="s">
        <v>1110</v>
      </c>
      <c r="L157" s="369" t="s">
        <v>815</v>
      </c>
      <c r="M157" s="487"/>
      <c r="N157" s="466"/>
      <c r="O157" s="466"/>
      <c r="P157" s="466"/>
    </row>
    <row r="158" spans="1:16" ht="37.5" customHeight="1">
      <c r="A158" s="437">
        <v>146</v>
      </c>
      <c r="B158" s="462"/>
      <c r="C158" s="369" t="s">
        <v>1111</v>
      </c>
      <c r="D158" s="438"/>
      <c r="E158" s="489">
        <v>40907</v>
      </c>
      <c r="F158" s="443">
        <v>552</v>
      </c>
      <c r="G158" s="443">
        <v>552</v>
      </c>
      <c r="H158" s="443">
        <f t="shared" si="3"/>
        <v>0</v>
      </c>
      <c r="I158" s="462" t="s">
        <v>398</v>
      </c>
      <c r="J158" s="462"/>
      <c r="K158" s="464" t="s">
        <v>1112</v>
      </c>
      <c r="L158" s="369" t="s">
        <v>815</v>
      </c>
      <c r="M158" s="487"/>
      <c r="N158" s="466"/>
      <c r="O158" s="466"/>
      <c r="P158" s="466"/>
    </row>
    <row r="159" spans="1:16" ht="32.25" customHeight="1">
      <c r="A159" s="437">
        <v>147</v>
      </c>
      <c r="B159" s="462"/>
      <c r="C159" s="369" t="s">
        <v>1114</v>
      </c>
      <c r="D159" s="438"/>
      <c r="E159" s="489">
        <v>41000</v>
      </c>
      <c r="F159" s="443">
        <v>4673.2</v>
      </c>
      <c r="G159" s="443">
        <v>7010</v>
      </c>
      <c r="H159" s="443">
        <f t="shared" si="3"/>
        <v>2336.8</v>
      </c>
      <c r="I159" s="462" t="s">
        <v>398</v>
      </c>
      <c r="J159" s="462"/>
      <c r="K159" s="464" t="s">
        <v>1115</v>
      </c>
      <c r="L159" s="369" t="s">
        <v>815</v>
      </c>
      <c r="M159" s="487"/>
      <c r="N159" s="466"/>
      <c r="O159" s="466"/>
      <c r="P159" s="466"/>
    </row>
    <row r="160" spans="1:16" ht="30" customHeight="1">
      <c r="A160" s="437">
        <v>148</v>
      </c>
      <c r="B160" s="462"/>
      <c r="C160" s="369" t="s">
        <v>742</v>
      </c>
      <c r="D160" s="438"/>
      <c r="E160" s="489">
        <v>41000</v>
      </c>
      <c r="F160" s="443">
        <v>5190.99</v>
      </c>
      <c r="G160" s="443">
        <v>7650</v>
      </c>
      <c r="H160" s="443">
        <f t="shared" si="3"/>
        <v>2459.01</v>
      </c>
      <c r="I160" s="462" t="s">
        <v>398</v>
      </c>
      <c r="J160" s="462"/>
      <c r="K160" s="464" t="s">
        <v>1116</v>
      </c>
      <c r="L160" s="369" t="s">
        <v>815</v>
      </c>
      <c r="M160" s="487"/>
      <c r="N160" s="466"/>
      <c r="O160" s="466"/>
      <c r="P160" s="466"/>
    </row>
    <row r="161" spans="1:16" ht="30" customHeight="1">
      <c r="A161" s="437">
        <v>149</v>
      </c>
      <c r="B161" s="462"/>
      <c r="C161" s="369" t="s">
        <v>1104</v>
      </c>
      <c r="D161" s="444"/>
      <c r="E161" s="489"/>
      <c r="F161" s="443">
        <v>24617</v>
      </c>
      <c r="G161" s="443">
        <v>24617</v>
      </c>
      <c r="H161" s="443">
        <f t="shared" si="3"/>
        <v>0</v>
      </c>
      <c r="I161" s="462" t="s">
        <v>398</v>
      </c>
      <c r="J161" s="462"/>
      <c r="K161" s="464" t="s">
        <v>1117</v>
      </c>
      <c r="L161" s="369"/>
      <c r="M161" s="487"/>
      <c r="N161" s="466"/>
      <c r="O161" s="466"/>
      <c r="P161" s="466"/>
    </row>
    <row r="162" spans="1:16" s="493" customFormat="1" ht="33" customHeight="1">
      <c r="A162" s="437">
        <v>150</v>
      </c>
      <c r="B162" s="445"/>
      <c r="C162" s="444" t="s">
        <v>1187</v>
      </c>
      <c r="D162" s="490"/>
      <c r="E162" s="491"/>
      <c r="F162" s="446">
        <v>918006</v>
      </c>
      <c r="G162" s="446">
        <v>1542250</v>
      </c>
      <c r="H162" s="443">
        <f t="shared" si="3"/>
        <v>624244</v>
      </c>
      <c r="I162" s="445" t="s">
        <v>398</v>
      </c>
      <c r="J162" s="445"/>
      <c r="K162" s="447" t="s">
        <v>1188</v>
      </c>
      <c r="L162" s="451"/>
      <c r="M162" s="482"/>
      <c r="N162" s="453"/>
      <c r="O162" s="492"/>
      <c r="P162" s="492"/>
    </row>
    <row r="163" spans="1:16" s="493" customFormat="1" ht="36" customHeight="1">
      <c r="A163" s="437">
        <v>151</v>
      </c>
      <c r="B163" s="445"/>
      <c r="C163" s="444" t="s">
        <v>1118</v>
      </c>
      <c r="D163" s="490"/>
      <c r="E163" s="491">
        <v>41565</v>
      </c>
      <c r="F163" s="446">
        <v>16000</v>
      </c>
      <c r="G163" s="446">
        <v>16000</v>
      </c>
      <c r="H163" s="443">
        <f t="shared" si="3"/>
        <v>0</v>
      </c>
      <c r="I163" s="445" t="s">
        <v>398</v>
      </c>
      <c r="J163" s="445"/>
      <c r="K163" s="447" t="s">
        <v>1119</v>
      </c>
      <c r="L163" s="494" t="s">
        <v>815</v>
      </c>
      <c r="M163" s="482"/>
      <c r="N163" s="453"/>
      <c r="O163" s="492"/>
      <c r="P163" s="492"/>
    </row>
    <row r="164" spans="1:16" s="493" customFormat="1" ht="29.25" customHeight="1">
      <c r="A164" s="437">
        <v>152</v>
      </c>
      <c r="B164" s="445"/>
      <c r="C164" s="444" t="s">
        <v>1120</v>
      </c>
      <c r="D164" s="490"/>
      <c r="E164" s="491">
        <v>41729</v>
      </c>
      <c r="F164" s="446">
        <v>2749.23</v>
      </c>
      <c r="G164" s="446">
        <v>2999</v>
      </c>
      <c r="H164" s="443">
        <f t="shared" si="3"/>
        <v>249.76999999999998</v>
      </c>
      <c r="I164" s="445" t="s">
        <v>398</v>
      </c>
      <c r="J164" s="445"/>
      <c r="K164" s="447" t="s">
        <v>1121</v>
      </c>
      <c r="L164" s="494" t="s">
        <v>815</v>
      </c>
      <c r="M164" s="482"/>
      <c r="N164" s="453"/>
      <c r="O164" s="492"/>
      <c r="P164" s="492"/>
    </row>
    <row r="165" spans="1:16" s="493" customFormat="1" ht="31.5" customHeight="1">
      <c r="A165" s="437">
        <v>153</v>
      </c>
      <c r="B165" s="445"/>
      <c r="C165" s="444" t="s">
        <v>1122</v>
      </c>
      <c r="D165" s="490"/>
      <c r="E165" s="491">
        <v>41676</v>
      </c>
      <c r="F165" s="446">
        <v>19000</v>
      </c>
      <c r="G165" s="446">
        <v>19000</v>
      </c>
      <c r="H165" s="443">
        <f t="shared" si="3"/>
        <v>0</v>
      </c>
      <c r="I165" s="445" t="s">
        <v>398</v>
      </c>
      <c r="J165" s="445"/>
      <c r="K165" s="447" t="s">
        <v>1123</v>
      </c>
      <c r="L165" s="494" t="s">
        <v>815</v>
      </c>
      <c r="M165" s="482"/>
      <c r="N165" s="453"/>
      <c r="O165" s="492"/>
      <c r="P165" s="492"/>
    </row>
    <row r="166" spans="1:16" s="493" customFormat="1" ht="31.5" customHeight="1">
      <c r="A166" s="437">
        <v>154</v>
      </c>
      <c r="B166" s="445"/>
      <c r="C166" s="444" t="s">
        <v>1124</v>
      </c>
      <c r="D166" s="490"/>
      <c r="E166" s="491">
        <v>41682</v>
      </c>
      <c r="F166" s="446">
        <v>1052.3</v>
      </c>
      <c r="G166" s="446">
        <v>2600</v>
      </c>
      <c r="H166" s="443">
        <f t="shared" si="3"/>
        <v>1547.7</v>
      </c>
      <c r="I166" s="445" t="s">
        <v>398</v>
      </c>
      <c r="J166" s="445"/>
      <c r="K166" s="447" t="s">
        <v>1125</v>
      </c>
      <c r="L166" s="494" t="s">
        <v>815</v>
      </c>
      <c r="M166" s="482"/>
      <c r="N166" s="453"/>
      <c r="O166" s="492"/>
      <c r="P166" s="492"/>
    </row>
    <row r="167" spans="1:16" s="493" customFormat="1" ht="27" customHeight="1">
      <c r="A167" s="437">
        <v>155</v>
      </c>
      <c r="B167" s="445"/>
      <c r="C167" s="444" t="s">
        <v>1124</v>
      </c>
      <c r="D167" s="490"/>
      <c r="E167" s="491">
        <v>41682</v>
      </c>
      <c r="F167" s="446">
        <v>1052.3</v>
      </c>
      <c r="G167" s="446">
        <v>2600</v>
      </c>
      <c r="H167" s="443">
        <f t="shared" si="3"/>
        <v>1547.7</v>
      </c>
      <c r="I167" s="445" t="s">
        <v>398</v>
      </c>
      <c r="J167" s="445"/>
      <c r="K167" s="447" t="s">
        <v>1126</v>
      </c>
      <c r="L167" s="494" t="s">
        <v>815</v>
      </c>
      <c r="M167" s="482"/>
      <c r="N167" s="453"/>
      <c r="O167" s="492"/>
      <c r="P167" s="492"/>
    </row>
    <row r="168" spans="1:16" s="493" customFormat="1" ht="27.75" customHeight="1">
      <c r="A168" s="437">
        <v>156</v>
      </c>
      <c r="B168" s="445"/>
      <c r="C168" s="444" t="s">
        <v>1127</v>
      </c>
      <c r="D168" s="490"/>
      <c r="E168" s="491">
        <v>41631</v>
      </c>
      <c r="F168" s="446">
        <v>11884.32</v>
      </c>
      <c r="G168" s="446">
        <v>27730</v>
      </c>
      <c r="H168" s="443">
        <f t="shared" si="3"/>
        <v>15845.68</v>
      </c>
      <c r="I168" s="445" t="s">
        <v>398</v>
      </c>
      <c r="J168" s="445"/>
      <c r="K168" s="447" t="s">
        <v>1128</v>
      </c>
      <c r="L168" s="494" t="s">
        <v>815</v>
      </c>
      <c r="M168" s="482"/>
      <c r="N168" s="453"/>
      <c r="O168" s="492"/>
      <c r="P168" s="492"/>
    </row>
    <row r="169" spans="1:16" s="493" customFormat="1" ht="27" customHeight="1">
      <c r="A169" s="437">
        <v>157</v>
      </c>
      <c r="B169" s="445"/>
      <c r="C169" s="444" t="s">
        <v>1129</v>
      </c>
      <c r="D169" s="490"/>
      <c r="E169" s="491">
        <v>41579</v>
      </c>
      <c r="F169" s="446">
        <v>22630</v>
      </c>
      <c r="G169" s="446">
        <v>22630</v>
      </c>
      <c r="H169" s="443">
        <f t="shared" si="3"/>
        <v>0</v>
      </c>
      <c r="I169" s="445" t="s">
        <v>398</v>
      </c>
      <c r="J169" s="445"/>
      <c r="K169" s="447" t="s">
        <v>1130</v>
      </c>
      <c r="L169" s="494" t="s">
        <v>815</v>
      </c>
      <c r="M169" s="482"/>
      <c r="N169" s="453"/>
      <c r="O169" s="492"/>
      <c r="P169" s="492"/>
    </row>
    <row r="170" spans="1:16" s="493" customFormat="1" ht="27.75" customHeight="1">
      <c r="A170" s="437">
        <v>158</v>
      </c>
      <c r="B170" s="445"/>
      <c r="C170" s="444" t="s">
        <v>706</v>
      </c>
      <c r="D170" s="490"/>
      <c r="E170" s="491">
        <v>41760</v>
      </c>
      <c r="F170" s="446">
        <v>749.27</v>
      </c>
      <c r="G170" s="446">
        <v>1450</v>
      </c>
      <c r="H170" s="443">
        <f t="shared" si="3"/>
        <v>700.73</v>
      </c>
      <c r="I170" s="445" t="s">
        <v>398</v>
      </c>
      <c r="J170" s="445"/>
      <c r="K170" s="447" t="s">
        <v>707</v>
      </c>
      <c r="L170" s="494" t="s">
        <v>815</v>
      </c>
      <c r="M170" s="482"/>
      <c r="N170" s="453"/>
      <c r="O170" s="492"/>
      <c r="P170" s="492"/>
    </row>
    <row r="171" spans="1:16" s="493" customFormat="1" ht="29.25" customHeight="1">
      <c r="A171" s="437">
        <v>159</v>
      </c>
      <c r="B171" s="445"/>
      <c r="C171" s="444" t="s">
        <v>1127</v>
      </c>
      <c r="D171" s="490"/>
      <c r="E171" s="491">
        <v>41569</v>
      </c>
      <c r="F171" s="446">
        <v>12544.56</v>
      </c>
      <c r="G171" s="495">
        <v>27730</v>
      </c>
      <c r="H171" s="443">
        <f t="shared" si="3"/>
        <v>15185.44</v>
      </c>
      <c r="I171" s="445" t="s">
        <v>398</v>
      </c>
      <c r="J171" s="445"/>
      <c r="K171" s="447" t="s">
        <v>1131</v>
      </c>
      <c r="L171" s="494" t="s">
        <v>815</v>
      </c>
      <c r="M171" s="482"/>
      <c r="N171" s="453"/>
      <c r="O171" s="492"/>
      <c r="P171" s="492"/>
    </row>
    <row r="172" spans="1:16" s="493" customFormat="1" ht="28.5" customHeight="1">
      <c r="A172" s="437">
        <v>160</v>
      </c>
      <c r="B172" s="445"/>
      <c r="C172" s="444" t="s">
        <v>1133</v>
      </c>
      <c r="D172" s="490"/>
      <c r="E172" s="491">
        <v>41547</v>
      </c>
      <c r="F172" s="446">
        <v>14800</v>
      </c>
      <c r="G172" s="495">
        <v>14800</v>
      </c>
      <c r="H172" s="443">
        <f t="shared" si="3"/>
        <v>0</v>
      </c>
      <c r="I172" s="445" t="s">
        <v>398</v>
      </c>
      <c r="J172" s="445"/>
      <c r="K172" s="447" t="s">
        <v>1132</v>
      </c>
      <c r="L172" s="494" t="s">
        <v>815</v>
      </c>
      <c r="M172" s="482"/>
      <c r="N172" s="453"/>
      <c r="O172" s="492"/>
      <c r="P172" s="492"/>
    </row>
    <row r="173" spans="1:16" s="493" customFormat="1" ht="22.5" customHeight="1">
      <c r="A173" s="437">
        <v>161</v>
      </c>
      <c r="B173" s="445"/>
      <c r="C173" s="444" t="s">
        <v>1133</v>
      </c>
      <c r="D173" s="490"/>
      <c r="E173" s="491">
        <v>41522</v>
      </c>
      <c r="F173" s="446">
        <v>12400</v>
      </c>
      <c r="G173" s="446">
        <v>12400</v>
      </c>
      <c r="H173" s="443">
        <f t="shared" si="3"/>
        <v>0</v>
      </c>
      <c r="I173" s="445" t="s">
        <v>398</v>
      </c>
      <c r="J173" s="445"/>
      <c r="K173" s="447" t="s">
        <v>1134</v>
      </c>
      <c r="L173" s="494" t="s">
        <v>815</v>
      </c>
      <c r="M173" s="482"/>
      <c r="N173" s="453"/>
      <c r="O173" s="492"/>
      <c r="P173" s="492"/>
    </row>
    <row r="174" spans="1:16" s="493" customFormat="1" ht="26.25" customHeight="1">
      <c r="A174" s="437">
        <v>162</v>
      </c>
      <c r="B174" s="445"/>
      <c r="C174" s="444" t="s">
        <v>1136</v>
      </c>
      <c r="D174" s="490"/>
      <c r="E174" s="491">
        <v>41456</v>
      </c>
      <c r="F174" s="446">
        <v>5700</v>
      </c>
      <c r="G174" s="446">
        <v>5700</v>
      </c>
      <c r="H174" s="443">
        <f t="shared" si="3"/>
        <v>0</v>
      </c>
      <c r="I174" s="445" t="s">
        <v>398</v>
      </c>
      <c r="J174" s="445"/>
      <c r="K174" s="447" t="s">
        <v>1137</v>
      </c>
      <c r="L174" s="494" t="s">
        <v>815</v>
      </c>
      <c r="M174" s="482"/>
      <c r="N174" s="453"/>
      <c r="O174" s="492"/>
      <c r="P174" s="492"/>
    </row>
    <row r="175" spans="1:16" s="493" customFormat="1" ht="26.25" customHeight="1">
      <c r="A175" s="437">
        <v>163</v>
      </c>
      <c r="B175" s="445"/>
      <c r="C175" s="496" t="s">
        <v>615</v>
      </c>
      <c r="D175" s="496"/>
      <c r="E175" s="497">
        <v>41596</v>
      </c>
      <c r="F175" s="498">
        <v>3500</v>
      </c>
      <c r="G175" s="498">
        <v>3500</v>
      </c>
      <c r="H175" s="443">
        <f t="shared" si="3"/>
        <v>0</v>
      </c>
      <c r="I175" s="496"/>
      <c r="J175" s="496"/>
      <c r="K175" s="499" t="s">
        <v>616</v>
      </c>
      <c r="L175" s="494"/>
      <c r="M175" s="482" t="s">
        <v>44</v>
      </c>
      <c r="N175" s="453"/>
      <c r="O175" s="492"/>
      <c r="P175" s="492"/>
    </row>
    <row r="176" spans="1:16" s="493" customFormat="1" ht="26.25" customHeight="1">
      <c r="A176" s="437">
        <v>164</v>
      </c>
      <c r="B176" s="445"/>
      <c r="C176" s="496" t="s">
        <v>615</v>
      </c>
      <c r="D176" s="496"/>
      <c r="E176" s="497">
        <v>41596</v>
      </c>
      <c r="F176" s="498">
        <v>3500</v>
      </c>
      <c r="G176" s="498">
        <v>3500</v>
      </c>
      <c r="H176" s="443">
        <f t="shared" si="3"/>
        <v>0</v>
      </c>
      <c r="I176" s="496"/>
      <c r="J176" s="496"/>
      <c r="K176" s="499" t="s">
        <v>1172</v>
      </c>
      <c r="L176" s="494"/>
      <c r="M176" s="482" t="s">
        <v>44</v>
      </c>
      <c r="N176" s="453"/>
      <c r="O176" s="492"/>
      <c r="P176" s="492"/>
    </row>
    <row r="177" spans="1:16" s="493" customFormat="1" ht="26.25" customHeight="1">
      <c r="A177" s="437">
        <v>165</v>
      </c>
      <c r="B177" s="445"/>
      <c r="C177" s="496" t="s">
        <v>615</v>
      </c>
      <c r="D177" s="496"/>
      <c r="E177" s="497">
        <v>41596</v>
      </c>
      <c r="F177" s="498">
        <v>3500</v>
      </c>
      <c r="G177" s="498">
        <v>3500</v>
      </c>
      <c r="H177" s="443">
        <f t="shared" si="3"/>
        <v>0</v>
      </c>
      <c r="I177" s="496"/>
      <c r="J177" s="496"/>
      <c r="K177" s="499" t="s">
        <v>617</v>
      </c>
      <c r="L177" s="494"/>
      <c r="M177" s="482" t="s">
        <v>44</v>
      </c>
      <c r="N177" s="453"/>
      <c r="O177" s="492"/>
      <c r="P177" s="492"/>
    </row>
    <row r="178" spans="1:16" s="493" customFormat="1" ht="26.25" customHeight="1">
      <c r="A178" s="437">
        <v>166</v>
      </c>
      <c r="B178" s="445"/>
      <c r="C178" s="496" t="s">
        <v>615</v>
      </c>
      <c r="D178" s="496"/>
      <c r="E178" s="497">
        <v>41596</v>
      </c>
      <c r="F178" s="498">
        <v>3500</v>
      </c>
      <c r="G178" s="498">
        <v>3500</v>
      </c>
      <c r="H178" s="443">
        <f t="shared" si="3"/>
        <v>0</v>
      </c>
      <c r="I178" s="496"/>
      <c r="J178" s="496"/>
      <c r="K178" s="499" t="s">
        <v>618</v>
      </c>
      <c r="L178" s="494"/>
      <c r="M178" s="482" t="s">
        <v>44</v>
      </c>
      <c r="N178" s="453"/>
      <c r="O178" s="492"/>
      <c r="P178" s="492"/>
    </row>
    <row r="179" spans="1:16" s="493" customFormat="1" ht="26.25" customHeight="1">
      <c r="A179" s="437">
        <v>167</v>
      </c>
      <c r="B179" s="445"/>
      <c r="C179" s="496" t="s">
        <v>615</v>
      </c>
      <c r="D179" s="496"/>
      <c r="E179" s="497">
        <v>41596</v>
      </c>
      <c r="F179" s="498">
        <v>3500</v>
      </c>
      <c r="G179" s="498">
        <v>3500</v>
      </c>
      <c r="H179" s="443">
        <f t="shared" si="3"/>
        <v>0</v>
      </c>
      <c r="I179" s="496"/>
      <c r="J179" s="496"/>
      <c r="K179" s="499" t="s">
        <v>619</v>
      </c>
      <c r="L179" s="494"/>
      <c r="M179" s="482" t="s">
        <v>44</v>
      </c>
      <c r="N179" s="453"/>
      <c r="O179" s="492"/>
      <c r="P179" s="492"/>
    </row>
    <row r="180" spans="1:16" s="493" customFormat="1" ht="26.25" customHeight="1">
      <c r="A180" s="437">
        <v>168</v>
      </c>
      <c r="B180" s="445"/>
      <c r="C180" s="496" t="s">
        <v>615</v>
      </c>
      <c r="D180" s="496"/>
      <c r="E180" s="497">
        <v>41596</v>
      </c>
      <c r="F180" s="498">
        <v>3500</v>
      </c>
      <c r="G180" s="498">
        <v>3500</v>
      </c>
      <c r="H180" s="443">
        <f t="shared" si="3"/>
        <v>0</v>
      </c>
      <c r="I180" s="496"/>
      <c r="J180" s="496"/>
      <c r="K180" s="499" t="s">
        <v>620</v>
      </c>
      <c r="L180" s="494"/>
      <c r="M180" s="482" t="s">
        <v>44</v>
      </c>
      <c r="N180" s="453"/>
      <c r="O180" s="492"/>
      <c r="P180" s="492"/>
    </row>
    <row r="181" spans="1:16" s="493" customFormat="1" ht="26.25" customHeight="1">
      <c r="A181" s="437">
        <v>169</v>
      </c>
      <c r="B181" s="445"/>
      <c r="C181" s="496" t="s">
        <v>615</v>
      </c>
      <c r="D181" s="496"/>
      <c r="E181" s="497">
        <v>41596</v>
      </c>
      <c r="F181" s="498">
        <v>3500</v>
      </c>
      <c r="G181" s="498">
        <v>3500</v>
      </c>
      <c r="H181" s="443">
        <f t="shared" si="3"/>
        <v>0</v>
      </c>
      <c r="I181" s="496"/>
      <c r="J181" s="496"/>
      <c r="K181" s="499" t="s">
        <v>621</v>
      </c>
      <c r="L181" s="494"/>
      <c r="M181" s="482" t="s">
        <v>44</v>
      </c>
      <c r="N181" s="453"/>
      <c r="O181" s="492"/>
      <c r="P181" s="492"/>
    </row>
    <row r="182" spans="1:16" s="493" customFormat="1" ht="26.25" customHeight="1">
      <c r="A182" s="437">
        <v>170</v>
      </c>
      <c r="B182" s="445"/>
      <c r="C182" s="496" t="s">
        <v>615</v>
      </c>
      <c r="D182" s="496"/>
      <c r="E182" s="497">
        <v>41596</v>
      </c>
      <c r="F182" s="498">
        <v>3500</v>
      </c>
      <c r="G182" s="498">
        <v>3500</v>
      </c>
      <c r="H182" s="443">
        <f t="shared" si="3"/>
        <v>0</v>
      </c>
      <c r="I182" s="496"/>
      <c r="J182" s="496"/>
      <c r="K182" s="499" t="s">
        <v>622</v>
      </c>
      <c r="L182" s="494"/>
      <c r="M182" s="482" t="s">
        <v>44</v>
      </c>
      <c r="N182" s="453"/>
      <c r="O182" s="492"/>
      <c r="P182" s="492"/>
    </row>
    <row r="183" spans="1:16" s="493" customFormat="1" ht="26.25" customHeight="1">
      <c r="A183" s="437">
        <v>171</v>
      </c>
      <c r="B183" s="445"/>
      <c r="C183" s="496" t="s">
        <v>615</v>
      </c>
      <c r="D183" s="496"/>
      <c r="E183" s="497">
        <v>41596</v>
      </c>
      <c r="F183" s="498">
        <v>3500</v>
      </c>
      <c r="G183" s="498">
        <v>3500</v>
      </c>
      <c r="H183" s="443">
        <f t="shared" si="3"/>
        <v>0</v>
      </c>
      <c r="I183" s="496"/>
      <c r="J183" s="496"/>
      <c r="K183" s="499" t="s">
        <v>623</v>
      </c>
      <c r="L183" s="494"/>
      <c r="M183" s="482" t="s">
        <v>44</v>
      </c>
      <c r="N183" s="453"/>
      <c r="O183" s="492"/>
      <c r="P183" s="492"/>
    </row>
    <row r="184" spans="1:16" s="493" customFormat="1" ht="26.25" customHeight="1">
      <c r="A184" s="437">
        <v>172</v>
      </c>
      <c r="B184" s="445"/>
      <c r="C184" s="496" t="s">
        <v>615</v>
      </c>
      <c r="D184" s="496"/>
      <c r="E184" s="497">
        <v>41596</v>
      </c>
      <c r="F184" s="498">
        <v>3500</v>
      </c>
      <c r="G184" s="498">
        <v>3500</v>
      </c>
      <c r="H184" s="443">
        <f t="shared" si="3"/>
        <v>0</v>
      </c>
      <c r="I184" s="496"/>
      <c r="J184" s="496"/>
      <c r="K184" s="499" t="s">
        <v>624</v>
      </c>
      <c r="L184" s="494"/>
      <c r="M184" s="482" t="s">
        <v>44</v>
      </c>
      <c r="N184" s="453"/>
      <c r="O184" s="492"/>
      <c r="P184" s="492"/>
    </row>
    <row r="185" spans="1:16" s="493" customFormat="1" ht="93" customHeight="1">
      <c r="A185" s="437">
        <v>173</v>
      </c>
      <c r="B185" s="100"/>
      <c r="C185" s="98" t="s">
        <v>1190</v>
      </c>
      <c r="D185" s="98" t="s">
        <v>1191</v>
      </c>
      <c r="E185" s="462">
        <v>2013</v>
      </c>
      <c r="F185" s="99">
        <v>540383.13</v>
      </c>
      <c r="G185" s="99">
        <v>7205108</v>
      </c>
      <c r="H185" s="443">
        <f t="shared" si="3"/>
        <v>6664724.87</v>
      </c>
      <c r="I185" s="98" t="s">
        <v>1436</v>
      </c>
      <c r="J185" s="500"/>
      <c r="K185" s="501" t="s">
        <v>157</v>
      </c>
      <c r="L185" s="438" t="s">
        <v>1465</v>
      </c>
      <c r="M185" s="482" t="s">
        <v>1202</v>
      </c>
      <c r="N185" s="453"/>
      <c r="O185" s="492"/>
      <c r="P185" s="492"/>
    </row>
    <row r="186" spans="1:16" s="493" customFormat="1" ht="74.25" customHeight="1">
      <c r="A186" s="437">
        <v>174</v>
      </c>
      <c r="B186" s="5" t="s">
        <v>1402</v>
      </c>
      <c r="C186" s="502" t="s">
        <v>1196</v>
      </c>
      <c r="D186" s="444" t="s">
        <v>1421</v>
      </c>
      <c r="E186" s="503">
        <v>1981</v>
      </c>
      <c r="F186" s="504">
        <v>0.1</v>
      </c>
      <c r="G186" s="99">
        <v>0.1</v>
      </c>
      <c r="H186" s="443">
        <f t="shared" si="3"/>
        <v>0</v>
      </c>
      <c r="I186" s="444" t="s">
        <v>1413</v>
      </c>
      <c r="J186" s="100"/>
      <c r="K186" s="505" t="s">
        <v>951</v>
      </c>
      <c r="L186" s="506" t="s">
        <v>1198</v>
      </c>
      <c r="M186" s="506" t="s">
        <v>1199</v>
      </c>
      <c r="N186" s="507" t="s">
        <v>1203</v>
      </c>
      <c r="O186" s="492"/>
      <c r="P186" s="492"/>
    </row>
    <row r="187" spans="1:16" s="493" customFormat="1" ht="55.5" customHeight="1">
      <c r="A187" s="437">
        <v>175</v>
      </c>
      <c r="B187" s="5" t="s">
        <v>1403</v>
      </c>
      <c r="C187" s="502" t="s">
        <v>1200</v>
      </c>
      <c r="D187" s="502" t="s">
        <v>1422</v>
      </c>
      <c r="E187" s="503">
        <v>1981</v>
      </c>
      <c r="F187" s="504">
        <v>0.1</v>
      </c>
      <c r="G187" s="99">
        <v>0.1</v>
      </c>
      <c r="H187" s="443">
        <f t="shared" si="3"/>
        <v>0</v>
      </c>
      <c r="I187" s="444" t="s">
        <v>1414</v>
      </c>
      <c r="J187" s="100"/>
      <c r="K187" s="505" t="s">
        <v>950</v>
      </c>
      <c r="L187" s="506" t="s">
        <v>1198</v>
      </c>
      <c r="M187" s="507" t="s">
        <v>1203</v>
      </c>
      <c r="N187" s="507"/>
      <c r="O187" s="492"/>
      <c r="P187" s="492"/>
    </row>
    <row r="188" spans="1:16" s="493" customFormat="1" ht="55.5" customHeight="1">
      <c r="A188" s="437">
        <v>176</v>
      </c>
      <c r="B188" s="4"/>
      <c r="C188" s="98" t="s">
        <v>387</v>
      </c>
      <c r="D188" s="98"/>
      <c r="E188" s="508"/>
      <c r="F188" s="99">
        <v>19149.48</v>
      </c>
      <c r="G188" s="99">
        <v>21885</v>
      </c>
      <c r="H188" s="443">
        <f t="shared" si="3"/>
        <v>2735.5200000000004</v>
      </c>
      <c r="I188" s="100"/>
      <c r="J188" s="100"/>
      <c r="K188" s="505" t="s">
        <v>1311</v>
      </c>
      <c r="L188" s="506" t="s">
        <v>48</v>
      </c>
      <c r="M188" s="507"/>
      <c r="N188" s="507"/>
      <c r="O188" s="492"/>
      <c r="P188" s="492"/>
    </row>
    <row r="189" spans="1:16" s="493" customFormat="1" ht="55.5" customHeight="1">
      <c r="A189" s="437">
        <v>177</v>
      </c>
      <c r="B189" s="4"/>
      <c r="C189" s="98" t="s">
        <v>957</v>
      </c>
      <c r="D189" s="98"/>
      <c r="E189" s="508"/>
      <c r="F189" s="99">
        <v>3554.46</v>
      </c>
      <c r="G189" s="99">
        <v>4921.54</v>
      </c>
      <c r="H189" s="443">
        <f t="shared" si="3"/>
        <v>1367.08</v>
      </c>
      <c r="I189" s="100"/>
      <c r="J189" s="100"/>
      <c r="K189" s="505" t="s">
        <v>952</v>
      </c>
      <c r="L189" s="506" t="s">
        <v>815</v>
      </c>
      <c r="M189" s="507"/>
      <c r="N189" s="507"/>
      <c r="O189" s="492"/>
      <c r="P189" s="492"/>
    </row>
    <row r="190" spans="1:16" s="493" customFormat="1" ht="55.5" customHeight="1">
      <c r="A190" s="437">
        <v>178</v>
      </c>
      <c r="B190" s="4"/>
      <c r="C190" s="98" t="s">
        <v>953</v>
      </c>
      <c r="D190" s="98"/>
      <c r="E190" s="508"/>
      <c r="F190" s="99">
        <v>23075</v>
      </c>
      <c r="G190" s="99">
        <v>31950</v>
      </c>
      <c r="H190" s="443">
        <f t="shared" si="3"/>
        <v>8875</v>
      </c>
      <c r="I190" s="100"/>
      <c r="J190" s="100"/>
      <c r="K190" s="505" t="s">
        <v>954</v>
      </c>
      <c r="L190" s="506" t="s">
        <v>815</v>
      </c>
      <c r="M190" s="507"/>
      <c r="N190" s="507"/>
      <c r="O190" s="492"/>
      <c r="P190" s="492"/>
    </row>
    <row r="191" spans="1:16" s="493" customFormat="1" ht="55.5" customHeight="1">
      <c r="A191" s="437">
        <v>179</v>
      </c>
      <c r="B191" s="4"/>
      <c r="C191" s="98" t="s">
        <v>955</v>
      </c>
      <c r="D191" s="98"/>
      <c r="E191" s="508"/>
      <c r="F191" s="99">
        <v>6300</v>
      </c>
      <c r="G191" s="99">
        <v>6300</v>
      </c>
      <c r="H191" s="443">
        <f t="shared" si="3"/>
        <v>0</v>
      </c>
      <c r="I191" s="100"/>
      <c r="J191" s="100"/>
      <c r="K191" s="505" t="s">
        <v>956</v>
      </c>
      <c r="L191" s="506" t="s">
        <v>815</v>
      </c>
      <c r="M191" s="507"/>
      <c r="N191" s="507"/>
      <c r="O191" s="492"/>
      <c r="P191" s="492"/>
    </row>
    <row r="192" spans="1:16" s="493" customFormat="1" ht="55.5" customHeight="1">
      <c r="A192" s="437">
        <v>180</v>
      </c>
      <c r="B192" s="4"/>
      <c r="C192" s="98" t="s">
        <v>957</v>
      </c>
      <c r="D192" s="98"/>
      <c r="E192" s="508"/>
      <c r="F192" s="99">
        <v>3554.46</v>
      </c>
      <c r="G192" s="99">
        <v>4921.54</v>
      </c>
      <c r="H192" s="443">
        <f t="shared" si="3"/>
        <v>1367.08</v>
      </c>
      <c r="I192" s="100"/>
      <c r="J192" s="100"/>
      <c r="K192" s="505" t="s">
        <v>958</v>
      </c>
      <c r="L192" s="506" t="s">
        <v>815</v>
      </c>
      <c r="M192" s="507"/>
      <c r="N192" s="507"/>
      <c r="O192" s="492"/>
      <c r="P192" s="492"/>
    </row>
    <row r="193" spans="1:16" s="493" customFormat="1" ht="55.5" customHeight="1">
      <c r="A193" s="437">
        <v>181</v>
      </c>
      <c r="B193" s="4"/>
      <c r="C193" s="98" t="s">
        <v>957</v>
      </c>
      <c r="D193" s="98"/>
      <c r="E193" s="508"/>
      <c r="F193" s="99">
        <v>3554.46</v>
      </c>
      <c r="G193" s="99">
        <v>4921.54</v>
      </c>
      <c r="H193" s="443">
        <f t="shared" si="3"/>
        <v>1367.08</v>
      </c>
      <c r="I193" s="100"/>
      <c r="J193" s="100"/>
      <c r="K193" s="505" t="s">
        <v>959</v>
      </c>
      <c r="L193" s="506" t="s">
        <v>815</v>
      </c>
      <c r="M193" s="507"/>
      <c r="N193" s="507"/>
      <c r="O193" s="492"/>
      <c r="P193" s="492"/>
    </row>
    <row r="194" spans="1:16" s="493" customFormat="1" ht="55.5" customHeight="1">
      <c r="A194" s="437">
        <v>182</v>
      </c>
      <c r="B194" s="4"/>
      <c r="C194" s="98" t="s">
        <v>960</v>
      </c>
      <c r="D194" s="98"/>
      <c r="E194" s="508"/>
      <c r="F194" s="99">
        <v>4400.76</v>
      </c>
      <c r="G194" s="99">
        <v>6093.35</v>
      </c>
      <c r="H194" s="443">
        <f t="shared" si="3"/>
        <v>1692.5900000000001</v>
      </c>
      <c r="I194" s="100"/>
      <c r="J194" s="100"/>
      <c r="K194" s="505" t="s">
        <v>961</v>
      </c>
      <c r="L194" s="506" t="s">
        <v>815</v>
      </c>
      <c r="M194" s="507"/>
      <c r="N194" s="507"/>
      <c r="O194" s="492"/>
      <c r="P194" s="492"/>
    </row>
    <row r="195" spans="1:16" s="493" customFormat="1" ht="55.5" customHeight="1">
      <c r="A195" s="437">
        <v>183</v>
      </c>
      <c r="B195" s="4"/>
      <c r="C195" s="98" t="s">
        <v>962</v>
      </c>
      <c r="D195" s="98"/>
      <c r="E195" s="508"/>
      <c r="F195" s="99">
        <v>1026.74</v>
      </c>
      <c r="G195" s="99">
        <v>3317.05</v>
      </c>
      <c r="H195" s="443">
        <f t="shared" si="3"/>
        <v>2290.3100000000004</v>
      </c>
      <c r="I195" s="100"/>
      <c r="J195" s="100"/>
      <c r="K195" s="505" t="s">
        <v>963</v>
      </c>
      <c r="L195" s="506" t="s">
        <v>815</v>
      </c>
      <c r="M195" s="507"/>
      <c r="N195" s="507"/>
      <c r="O195" s="492"/>
      <c r="P195" s="492"/>
    </row>
    <row r="196" spans="1:16" s="493" customFormat="1" ht="55.5" customHeight="1">
      <c r="A196" s="437">
        <v>184</v>
      </c>
      <c r="B196" s="4"/>
      <c r="C196" s="98" t="s">
        <v>964</v>
      </c>
      <c r="D196" s="98"/>
      <c r="E196" s="508"/>
      <c r="F196" s="99">
        <v>3045.64</v>
      </c>
      <c r="G196" s="99">
        <v>9840</v>
      </c>
      <c r="H196" s="443">
        <f t="shared" si="3"/>
        <v>6794.360000000001</v>
      </c>
      <c r="I196" s="100"/>
      <c r="J196" s="100"/>
      <c r="K196" s="505" t="s">
        <v>965</v>
      </c>
      <c r="L196" s="506" t="s">
        <v>815</v>
      </c>
      <c r="M196" s="507"/>
      <c r="N196" s="507"/>
      <c r="O196" s="492"/>
      <c r="P196" s="492"/>
    </row>
    <row r="197" spans="1:16" s="493" customFormat="1" ht="55.5" customHeight="1">
      <c r="A197" s="437">
        <v>185</v>
      </c>
      <c r="B197" s="4"/>
      <c r="C197" s="98" t="s">
        <v>966</v>
      </c>
      <c r="D197" s="98"/>
      <c r="E197" s="508"/>
      <c r="F197" s="99">
        <v>7641.14</v>
      </c>
      <c r="G197" s="99">
        <v>10580</v>
      </c>
      <c r="H197" s="443">
        <f t="shared" si="3"/>
        <v>2938.8599999999997</v>
      </c>
      <c r="I197" s="100"/>
      <c r="J197" s="100"/>
      <c r="K197" s="505" t="s">
        <v>967</v>
      </c>
      <c r="L197" s="506" t="s">
        <v>815</v>
      </c>
      <c r="M197" s="507"/>
      <c r="N197" s="507"/>
      <c r="O197" s="492"/>
      <c r="P197" s="492"/>
    </row>
    <row r="198" spans="1:16" s="493" customFormat="1" ht="55.5" customHeight="1">
      <c r="A198" s="437">
        <v>186</v>
      </c>
      <c r="B198" s="4"/>
      <c r="C198" s="98" t="s">
        <v>968</v>
      </c>
      <c r="D198" s="98"/>
      <c r="E198" s="508"/>
      <c r="F198" s="99">
        <v>15428.4</v>
      </c>
      <c r="G198" s="99">
        <v>30857</v>
      </c>
      <c r="H198" s="443">
        <f t="shared" si="3"/>
        <v>15428.6</v>
      </c>
      <c r="I198" s="100"/>
      <c r="J198" s="100"/>
      <c r="K198" s="505" t="s">
        <v>969</v>
      </c>
      <c r="L198" s="506" t="s">
        <v>815</v>
      </c>
      <c r="M198" s="507"/>
      <c r="N198" s="507"/>
      <c r="O198" s="492"/>
      <c r="P198" s="492"/>
    </row>
    <row r="199" spans="1:16" s="493" customFormat="1" ht="55.5" customHeight="1">
      <c r="A199" s="437">
        <v>187</v>
      </c>
      <c r="B199" s="4"/>
      <c r="C199" s="98" t="s">
        <v>970</v>
      </c>
      <c r="D199" s="98"/>
      <c r="E199" s="508"/>
      <c r="F199" s="99">
        <v>1580</v>
      </c>
      <c r="G199" s="99">
        <v>1580</v>
      </c>
      <c r="H199" s="443">
        <f aca="true" t="shared" si="4" ref="H199:H210">G199-F199</f>
        <v>0</v>
      </c>
      <c r="I199" s="100"/>
      <c r="J199" s="100"/>
      <c r="K199" s="505" t="s">
        <v>971</v>
      </c>
      <c r="L199" s="506" t="s">
        <v>815</v>
      </c>
      <c r="M199" s="507"/>
      <c r="N199" s="507"/>
      <c r="O199" s="492"/>
      <c r="P199" s="492"/>
    </row>
    <row r="200" spans="1:16" s="493" customFormat="1" ht="55.5" customHeight="1">
      <c r="A200" s="437">
        <v>188</v>
      </c>
      <c r="B200" s="4"/>
      <c r="C200" s="98" t="s">
        <v>972</v>
      </c>
      <c r="D200" s="98"/>
      <c r="E200" s="508"/>
      <c r="F200" s="99">
        <v>14420</v>
      </c>
      <c r="G200" s="99">
        <v>30900</v>
      </c>
      <c r="H200" s="443">
        <f t="shared" si="4"/>
        <v>16480</v>
      </c>
      <c r="I200" s="100"/>
      <c r="J200" s="100"/>
      <c r="K200" s="505" t="s">
        <v>973</v>
      </c>
      <c r="L200" s="506" t="s">
        <v>815</v>
      </c>
      <c r="M200" s="507"/>
      <c r="N200" s="507"/>
      <c r="O200" s="492"/>
      <c r="P200" s="492"/>
    </row>
    <row r="201" spans="1:16" s="493" customFormat="1" ht="55.5" customHeight="1">
      <c r="A201" s="437">
        <v>189</v>
      </c>
      <c r="B201" s="4"/>
      <c r="C201" s="98" t="s">
        <v>974</v>
      </c>
      <c r="D201" s="98"/>
      <c r="E201" s="508"/>
      <c r="F201" s="99">
        <v>4613</v>
      </c>
      <c r="G201" s="99">
        <v>15500</v>
      </c>
      <c r="H201" s="443">
        <f t="shared" si="4"/>
        <v>10887</v>
      </c>
      <c r="I201" s="100"/>
      <c r="J201" s="100"/>
      <c r="K201" s="505" t="s">
        <v>158</v>
      </c>
      <c r="L201" s="506" t="s">
        <v>815</v>
      </c>
      <c r="M201" s="507"/>
      <c r="N201" s="507"/>
      <c r="O201" s="492"/>
      <c r="P201" s="492"/>
    </row>
    <row r="202" spans="1:16" s="493" customFormat="1" ht="55.5" customHeight="1">
      <c r="A202" s="437">
        <v>190</v>
      </c>
      <c r="B202" s="4"/>
      <c r="C202" s="98" t="s">
        <v>1135</v>
      </c>
      <c r="D202" s="98"/>
      <c r="E202" s="508"/>
      <c r="F202" s="99">
        <v>3584.69</v>
      </c>
      <c r="G202" s="99">
        <v>4450</v>
      </c>
      <c r="H202" s="443">
        <f t="shared" si="4"/>
        <v>865.31</v>
      </c>
      <c r="I202" s="100"/>
      <c r="J202" s="100"/>
      <c r="K202" s="505" t="s">
        <v>975</v>
      </c>
      <c r="L202" s="506" t="s">
        <v>815</v>
      </c>
      <c r="M202" s="507"/>
      <c r="N202" s="507"/>
      <c r="O202" s="492"/>
      <c r="P202" s="492"/>
    </row>
    <row r="203" spans="1:16" s="493" customFormat="1" ht="55.5" customHeight="1">
      <c r="A203" s="437">
        <v>191</v>
      </c>
      <c r="B203" s="4"/>
      <c r="C203" s="98" t="s">
        <v>637</v>
      </c>
      <c r="D203" s="98"/>
      <c r="E203" s="508"/>
      <c r="F203" s="99">
        <v>1006</v>
      </c>
      <c r="G203" s="99">
        <v>1690</v>
      </c>
      <c r="H203" s="443">
        <f t="shared" si="4"/>
        <v>684</v>
      </c>
      <c r="I203" s="100"/>
      <c r="J203" s="100"/>
      <c r="K203" s="505" t="s">
        <v>638</v>
      </c>
      <c r="L203" s="506"/>
      <c r="M203" s="507"/>
      <c r="N203" s="507"/>
      <c r="O203" s="492"/>
      <c r="P203" s="492"/>
    </row>
    <row r="204" spans="1:16" s="493" customFormat="1" ht="55.5" customHeight="1">
      <c r="A204" s="437">
        <v>192</v>
      </c>
      <c r="B204" s="4"/>
      <c r="C204" s="98" t="s">
        <v>639</v>
      </c>
      <c r="D204" s="98"/>
      <c r="E204" s="508"/>
      <c r="F204" s="99">
        <v>26366</v>
      </c>
      <c r="G204" s="99">
        <v>26366</v>
      </c>
      <c r="H204" s="443">
        <f t="shared" si="4"/>
        <v>0</v>
      </c>
      <c r="I204" s="100"/>
      <c r="J204" s="100"/>
      <c r="K204" s="505" t="s">
        <v>640</v>
      </c>
      <c r="L204" s="506"/>
      <c r="M204" s="507"/>
      <c r="N204" s="507"/>
      <c r="O204" s="492"/>
      <c r="P204" s="492"/>
    </row>
    <row r="205" spans="1:16" s="493" customFormat="1" ht="55.5" customHeight="1">
      <c r="A205" s="437">
        <v>193</v>
      </c>
      <c r="B205" s="4"/>
      <c r="C205" s="461" t="s">
        <v>792</v>
      </c>
      <c r="D205" s="461"/>
      <c r="E205" s="508">
        <v>2015</v>
      </c>
      <c r="F205" s="509">
        <v>1054.13</v>
      </c>
      <c r="G205" s="509">
        <v>5750</v>
      </c>
      <c r="H205" s="443">
        <f t="shared" si="4"/>
        <v>4695.87</v>
      </c>
      <c r="I205" s="510"/>
      <c r="J205" s="510"/>
      <c r="K205" s="511" t="s">
        <v>793</v>
      </c>
      <c r="L205" s="506"/>
      <c r="M205" s="507"/>
      <c r="N205" s="507"/>
      <c r="O205" s="492"/>
      <c r="P205" s="492"/>
    </row>
    <row r="206" spans="1:16" s="493" customFormat="1" ht="55.5" customHeight="1">
      <c r="A206" s="437">
        <v>194</v>
      </c>
      <c r="B206" s="4"/>
      <c r="C206" s="461" t="s">
        <v>794</v>
      </c>
      <c r="D206" s="461"/>
      <c r="E206" s="508"/>
      <c r="F206" s="509">
        <v>5175</v>
      </c>
      <c r="G206" s="509">
        <v>13500</v>
      </c>
      <c r="H206" s="443">
        <f t="shared" si="4"/>
        <v>8325</v>
      </c>
      <c r="I206" s="510"/>
      <c r="J206" s="510"/>
      <c r="K206" s="511" t="s">
        <v>795</v>
      </c>
      <c r="L206" s="506"/>
      <c r="M206" s="507"/>
      <c r="N206" s="507"/>
      <c r="O206" s="492"/>
      <c r="P206" s="492"/>
    </row>
    <row r="207" spans="1:16" s="493" customFormat="1" ht="55.5" customHeight="1">
      <c r="A207" s="437">
        <v>195</v>
      </c>
      <c r="B207" s="4"/>
      <c r="C207" s="461" t="s">
        <v>796</v>
      </c>
      <c r="D207" s="461"/>
      <c r="E207" s="508"/>
      <c r="F207" s="509">
        <v>60000</v>
      </c>
      <c r="G207" s="509">
        <v>60000</v>
      </c>
      <c r="H207" s="443">
        <f t="shared" si="4"/>
        <v>0</v>
      </c>
      <c r="I207" s="510"/>
      <c r="J207" s="510"/>
      <c r="K207" s="511" t="s">
        <v>797</v>
      </c>
      <c r="L207" s="506"/>
      <c r="M207" s="507"/>
      <c r="N207" s="507"/>
      <c r="O207" s="492"/>
      <c r="P207" s="492"/>
    </row>
    <row r="208" spans="1:16" s="493" customFormat="1" ht="55.5" customHeight="1">
      <c r="A208" s="437">
        <v>196</v>
      </c>
      <c r="B208" s="4"/>
      <c r="C208" s="461" t="s">
        <v>1262</v>
      </c>
      <c r="D208" s="461"/>
      <c r="E208" s="508"/>
      <c r="F208" s="509">
        <v>58000</v>
      </c>
      <c r="G208" s="509">
        <v>58000</v>
      </c>
      <c r="H208" s="443">
        <f t="shared" si="4"/>
        <v>0</v>
      </c>
      <c r="I208" s="510"/>
      <c r="J208" s="510"/>
      <c r="K208" s="511" t="s">
        <v>1263</v>
      </c>
      <c r="L208" s="506" t="s">
        <v>1261</v>
      </c>
      <c r="M208" s="507"/>
      <c r="N208" s="507"/>
      <c r="O208" s="492"/>
      <c r="P208" s="492"/>
    </row>
    <row r="209" spans="1:16" s="493" customFormat="1" ht="55.5" customHeight="1">
      <c r="A209" s="437">
        <v>197</v>
      </c>
      <c r="B209" s="4"/>
      <c r="C209" s="461" t="s">
        <v>1264</v>
      </c>
      <c r="D209" s="461"/>
      <c r="E209" s="508"/>
      <c r="F209" s="509">
        <v>1970.8</v>
      </c>
      <c r="G209" s="509">
        <v>2365</v>
      </c>
      <c r="H209" s="443">
        <f t="shared" si="4"/>
        <v>394.20000000000005</v>
      </c>
      <c r="I209" s="510"/>
      <c r="J209" s="510"/>
      <c r="K209" s="511" t="s">
        <v>1265</v>
      </c>
      <c r="L209" s="506" t="s">
        <v>1261</v>
      </c>
      <c r="M209" s="507"/>
      <c r="N209" s="507"/>
      <c r="O209" s="492"/>
      <c r="P209" s="492"/>
    </row>
    <row r="210" spans="1:16" s="493" customFormat="1" ht="55.5" customHeight="1">
      <c r="A210" s="437">
        <v>198</v>
      </c>
      <c r="B210" s="4"/>
      <c r="C210" s="461" t="s">
        <v>1266</v>
      </c>
      <c r="D210" s="461"/>
      <c r="E210" s="508"/>
      <c r="F210" s="509">
        <v>114864.3</v>
      </c>
      <c r="G210" s="509">
        <v>114864.3</v>
      </c>
      <c r="H210" s="443">
        <f t="shared" si="4"/>
        <v>0</v>
      </c>
      <c r="I210" s="510"/>
      <c r="J210" s="510"/>
      <c r="K210" s="511" t="s">
        <v>1302</v>
      </c>
      <c r="L210" s="506" t="s">
        <v>1267</v>
      </c>
      <c r="M210" s="507"/>
      <c r="N210" s="507"/>
      <c r="O210" s="492"/>
      <c r="P210" s="492"/>
    </row>
    <row r="211" spans="1:16" s="493" customFormat="1" ht="55.5" customHeight="1">
      <c r="A211" s="437">
        <v>199</v>
      </c>
      <c r="B211" s="4"/>
      <c r="C211" s="461" t="s">
        <v>1268</v>
      </c>
      <c r="D211" s="461"/>
      <c r="E211" s="508"/>
      <c r="F211" s="509">
        <v>109592.11</v>
      </c>
      <c r="G211" s="509">
        <v>109592.11</v>
      </c>
      <c r="H211" s="443">
        <f aca="true" t="shared" si="5" ref="H211:H219">G211-F211</f>
        <v>0</v>
      </c>
      <c r="I211" s="510"/>
      <c r="J211" s="510"/>
      <c r="K211" s="511" t="s">
        <v>1273</v>
      </c>
      <c r="L211" s="506" t="s">
        <v>1269</v>
      </c>
      <c r="M211" s="507"/>
      <c r="N211" s="507"/>
      <c r="O211" s="512" t="s">
        <v>1270</v>
      </c>
      <c r="P211" s="492"/>
    </row>
    <row r="212" spans="1:16" s="493" customFormat="1" ht="55.5" customHeight="1">
      <c r="A212" s="437">
        <v>200</v>
      </c>
      <c r="B212" s="4"/>
      <c r="C212" s="461" t="s">
        <v>1271</v>
      </c>
      <c r="D212" s="461"/>
      <c r="E212" s="508"/>
      <c r="F212" s="509">
        <v>1797.02</v>
      </c>
      <c r="G212" s="509">
        <v>4540</v>
      </c>
      <c r="H212" s="443">
        <f t="shared" si="5"/>
        <v>2742.98</v>
      </c>
      <c r="I212" s="510"/>
      <c r="J212" s="510"/>
      <c r="K212" s="511" t="s">
        <v>1274</v>
      </c>
      <c r="L212" s="506"/>
      <c r="M212" s="507"/>
      <c r="N212" s="507"/>
      <c r="O212" s="492"/>
      <c r="P212" s="492"/>
    </row>
    <row r="213" spans="1:16" s="493" customFormat="1" ht="55.5" customHeight="1">
      <c r="A213" s="437">
        <v>201</v>
      </c>
      <c r="B213" s="4"/>
      <c r="C213" s="461" t="s">
        <v>1272</v>
      </c>
      <c r="D213" s="461"/>
      <c r="E213" s="508"/>
      <c r="F213" s="509">
        <v>1</v>
      </c>
      <c r="G213" s="509">
        <v>1</v>
      </c>
      <c r="H213" s="443">
        <f t="shared" si="5"/>
        <v>0</v>
      </c>
      <c r="I213" s="510"/>
      <c r="J213" s="510"/>
      <c r="K213" s="511" t="s">
        <v>1275</v>
      </c>
      <c r="L213" s="506"/>
      <c r="M213" s="507"/>
      <c r="N213" s="507"/>
      <c r="O213" s="492"/>
      <c r="P213" s="492"/>
    </row>
    <row r="214" spans="1:16" s="493" customFormat="1" ht="55.5" customHeight="1">
      <c r="A214" s="437">
        <v>202</v>
      </c>
      <c r="B214" s="4"/>
      <c r="C214" s="461" t="s">
        <v>1276</v>
      </c>
      <c r="D214" s="461"/>
      <c r="E214" s="508"/>
      <c r="F214" s="509">
        <v>925</v>
      </c>
      <c r="G214" s="509">
        <v>1110</v>
      </c>
      <c r="H214" s="443">
        <f t="shared" si="5"/>
        <v>185</v>
      </c>
      <c r="I214" s="510"/>
      <c r="J214" s="510"/>
      <c r="K214" s="511" t="s">
        <v>1279</v>
      </c>
      <c r="L214" s="506"/>
      <c r="M214" s="507"/>
      <c r="N214" s="507"/>
      <c r="O214" s="492"/>
      <c r="P214" s="492"/>
    </row>
    <row r="215" spans="1:16" s="493" customFormat="1" ht="55.5" customHeight="1">
      <c r="A215" s="437">
        <v>203</v>
      </c>
      <c r="B215" s="4"/>
      <c r="C215" s="461" t="s">
        <v>1277</v>
      </c>
      <c r="D215" s="461"/>
      <c r="E215" s="508"/>
      <c r="F215" s="509">
        <v>1805</v>
      </c>
      <c r="G215" s="509">
        <v>5700</v>
      </c>
      <c r="H215" s="443">
        <f t="shared" si="5"/>
        <v>3895</v>
      </c>
      <c r="I215" s="510"/>
      <c r="J215" s="510"/>
      <c r="K215" s="511" t="s">
        <v>1278</v>
      </c>
      <c r="L215" s="506"/>
      <c r="M215" s="507"/>
      <c r="N215" s="507"/>
      <c r="O215" s="492"/>
      <c r="P215" s="492"/>
    </row>
    <row r="216" spans="1:16" s="493" customFormat="1" ht="55.5" customHeight="1">
      <c r="A216" s="437">
        <v>204</v>
      </c>
      <c r="B216" s="4"/>
      <c r="C216" s="461" t="s">
        <v>1122</v>
      </c>
      <c r="D216" s="461"/>
      <c r="E216" s="508"/>
      <c r="F216" s="509">
        <v>8233.27</v>
      </c>
      <c r="G216" s="509">
        <v>26000</v>
      </c>
      <c r="H216" s="443">
        <f t="shared" si="5"/>
        <v>17766.73</v>
      </c>
      <c r="I216" s="510"/>
      <c r="J216" s="510"/>
      <c r="K216" s="511" t="s">
        <v>1301</v>
      </c>
      <c r="L216" s="506"/>
      <c r="M216" s="507"/>
      <c r="N216" s="507"/>
      <c r="O216" s="492"/>
      <c r="P216" s="492"/>
    </row>
    <row r="217" spans="1:16" s="493" customFormat="1" ht="55.5" customHeight="1">
      <c r="A217" s="437">
        <v>205</v>
      </c>
      <c r="B217" s="4"/>
      <c r="C217" s="461" t="s">
        <v>1471</v>
      </c>
      <c r="D217" s="461"/>
      <c r="E217" s="508"/>
      <c r="F217" s="509">
        <v>2327.55</v>
      </c>
      <c r="G217" s="509">
        <v>46551</v>
      </c>
      <c r="H217" s="443">
        <f t="shared" si="5"/>
        <v>44223.45</v>
      </c>
      <c r="I217" s="510"/>
      <c r="J217" s="510"/>
      <c r="K217" s="511" t="s">
        <v>1472</v>
      </c>
      <c r="L217" s="506"/>
      <c r="M217" s="507"/>
      <c r="N217" s="507"/>
      <c r="O217" s="492"/>
      <c r="P217" s="492"/>
    </row>
    <row r="218" spans="1:16" s="493" customFormat="1" ht="55.5" customHeight="1">
      <c r="A218" s="437">
        <v>206</v>
      </c>
      <c r="B218" s="4"/>
      <c r="C218" s="461" t="s">
        <v>1469</v>
      </c>
      <c r="D218" s="461"/>
      <c r="E218" s="508"/>
      <c r="F218" s="509">
        <v>316.68</v>
      </c>
      <c r="G218" s="509">
        <v>1900</v>
      </c>
      <c r="H218" s="443">
        <f t="shared" si="5"/>
        <v>1583.32</v>
      </c>
      <c r="I218" s="510"/>
      <c r="J218" s="510"/>
      <c r="K218" s="511" t="s">
        <v>1470</v>
      </c>
      <c r="L218" s="506"/>
      <c r="M218" s="507"/>
      <c r="N218" s="507"/>
      <c r="O218" s="492"/>
      <c r="P218" s="492"/>
    </row>
    <row r="219" spans="1:16" s="493" customFormat="1" ht="55.5" customHeight="1">
      <c r="A219" s="437">
        <v>207</v>
      </c>
      <c r="B219" s="513"/>
      <c r="C219" s="461" t="s">
        <v>1473</v>
      </c>
      <c r="D219" s="461"/>
      <c r="E219" s="508"/>
      <c r="F219" s="509">
        <v>3889.1</v>
      </c>
      <c r="G219" s="509">
        <v>46669</v>
      </c>
      <c r="H219" s="443">
        <f t="shared" si="5"/>
        <v>42779.9</v>
      </c>
      <c r="I219" s="510"/>
      <c r="J219" s="510"/>
      <c r="K219" s="514" t="s">
        <v>1474</v>
      </c>
      <c r="L219" s="506"/>
      <c r="M219" s="507"/>
      <c r="N219" s="507"/>
      <c r="O219" s="492"/>
      <c r="P219" s="492"/>
    </row>
    <row r="220" spans="1:16" s="519" customFormat="1" ht="55.5" customHeight="1">
      <c r="A220" s="437">
        <v>208</v>
      </c>
      <c r="B220" s="515"/>
      <c r="C220" s="338" t="s">
        <v>1315</v>
      </c>
      <c r="D220" s="339" t="s">
        <v>1314</v>
      </c>
      <c r="E220" s="516"/>
      <c r="F220" s="341">
        <v>277571</v>
      </c>
      <c r="G220" s="341">
        <v>277571</v>
      </c>
      <c r="H220" s="341">
        <f aca="true" t="shared" si="6" ref="H220:H239">G220-F220</f>
        <v>0</v>
      </c>
      <c r="I220" s="351">
        <v>90.9</v>
      </c>
      <c r="J220" s="351"/>
      <c r="K220" s="514" t="s">
        <v>1486</v>
      </c>
      <c r="L220" s="517" t="s">
        <v>1316</v>
      </c>
      <c r="M220" s="518"/>
      <c r="N220" s="518"/>
      <c r="O220" s="347" t="s">
        <v>1319</v>
      </c>
      <c r="P220" s="347" t="s">
        <v>1318</v>
      </c>
    </row>
    <row r="221" spans="1:16" s="519" customFormat="1" ht="55.5" customHeight="1">
      <c r="A221" s="437">
        <v>209</v>
      </c>
      <c r="B221" s="349" t="s">
        <v>1330</v>
      </c>
      <c r="C221" s="339" t="s">
        <v>1327</v>
      </c>
      <c r="D221" s="339" t="s">
        <v>1314</v>
      </c>
      <c r="E221" s="350"/>
      <c r="F221" s="351">
        <v>25000</v>
      </c>
      <c r="G221" s="341">
        <v>25000</v>
      </c>
      <c r="H221" s="341">
        <f t="shared" si="6"/>
        <v>0</v>
      </c>
      <c r="I221" s="351"/>
      <c r="J221" s="351"/>
      <c r="K221" s="514" t="s">
        <v>1497</v>
      </c>
      <c r="L221" s="517" t="s">
        <v>1316</v>
      </c>
      <c r="M221" s="518"/>
      <c r="N221" s="518"/>
      <c r="O221" s="347" t="s">
        <v>1319</v>
      </c>
      <c r="P221" s="349"/>
    </row>
    <row r="222" spans="1:16" s="519" customFormat="1" ht="55.5" customHeight="1">
      <c r="A222" s="437">
        <v>210</v>
      </c>
      <c r="B222" s="349" t="s">
        <v>1330</v>
      </c>
      <c r="C222" s="339" t="s">
        <v>1326</v>
      </c>
      <c r="D222" s="339" t="s">
        <v>1320</v>
      </c>
      <c r="E222" s="350"/>
      <c r="F222" s="341">
        <v>23387</v>
      </c>
      <c r="G222" s="341">
        <v>23387</v>
      </c>
      <c r="H222" s="341">
        <f t="shared" si="6"/>
        <v>0</v>
      </c>
      <c r="I222" s="351"/>
      <c r="J222" s="351"/>
      <c r="K222" s="514" t="s">
        <v>1477</v>
      </c>
      <c r="L222" s="517" t="s">
        <v>1316</v>
      </c>
      <c r="M222" s="518"/>
      <c r="N222" s="518"/>
      <c r="O222" s="347" t="s">
        <v>1319</v>
      </c>
      <c r="P222" s="349"/>
    </row>
    <row r="223" spans="1:16" s="519" customFormat="1" ht="55.5" customHeight="1">
      <c r="A223" s="437">
        <v>211</v>
      </c>
      <c r="B223" s="349" t="s">
        <v>1331</v>
      </c>
      <c r="C223" s="339" t="s">
        <v>1326</v>
      </c>
      <c r="D223" s="339" t="s">
        <v>1320</v>
      </c>
      <c r="E223" s="350"/>
      <c r="F223" s="341">
        <v>23387</v>
      </c>
      <c r="G223" s="341">
        <v>23387</v>
      </c>
      <c r="H223" s="341">
        <f t="shared" si="6"/>
        <v>0</v>
      </c>
      <c r="I223" s="351"/>
      <c r="J223" s="351"/>
      <c r="K223" s="514" t="s">
        <v>1498</v>
      </c>
      <c r="L223" s="517" t="s">
        <v>1316</v>
      </c>
      <c r="M223" s="518"/>
      <c r="N223" s="518"/>
      <c r="O223" s="347"/>
      <c r="P223" s="349"/>
    </row>
    <row r="224" spans="1:16" s="519" customFormat="1" ht="55.5" customHeight="1">
      <c r="A224" s="437">
        <v>212</v>
      </c>
      <c r="B224" s="349" t="s">
        <v>1330</v>
      </c>
      <c r="C224" s="339" t="s">
        <v>1325</v>
      </c>
      <c r="D224" s="339" t="s">
        <v>1320</v>
      </c>
      <c r="E224" s="350"/>
      <c r="F224" s="341">
        <v>44434</v>
      </c>
      <c r="G224" s="341">
        <v>44434</v>
      </c>
      <c r="H224" s="341">
        <f t="shared" si="6"/>
        <v>0</v>
      </c>
      <c r="I224" s="351"/>
      <c r="J224" s="351"/>
      <c r="K224" s="514" t="s">
        <v>1510</v>
      </c>
      <c r="L224" s="517" t="s">
        <v>1316</v>
      </c>
      <c r="M224" s="518"/>
      <c r="N224" s="518"/>
      <c r="O224" s="347" t="s">
        <v>1319</v>
      </c>
      <c r="P224" s="349"/>
    </row>
    <row r="225" spans="1:16" s="519" customFormat="1" ht="55.5" customHeight="1">
      <c r="A225" s="437">
        <v>213</v>
      </c>
      <c r="B225" s="349" t="s">
        <v>1330</v>
      </c>
      <c r="C225" s="339" t="s">
        <v>1324</v>
      </c>
      <c r="D225" s="339" t="s">
        <v>1320</v>
      </c>
      <c r="E225" s="350"/>
      <c r="F225" s="351">
        <v>2878.32</v>
      </c>
      <c r="G225" s="341">
        <v>3089</v>
      </c>
      <c r="H225" s="341">
        <f t="shared" si="6"/>
        <v>210.67999999999984</v>
      </c>
      <c r="I225" s="351"/>
      <c r="J225" s="351"/>
      <c r="K225" s="514" t="s">
        <v>1521</v>
      </c>
      <c r="L225" s="517" t="s">
        <v>1316</v>
      </c>
      <c r="M225" s="518"/>
      <c r="N225" s="518"/>
      <c r="O225" s="347" t="s">
        <v>1319</v>
      </c>
      <c r="P225" s="349"/>
    </row>
    <row r="226" spans="1:16" s="519" customFormat="1" ht="55.5" customHeight="1">
      <c r="A226" s="437">
        <v>214</v>
      </c>
      <c r="B226" s="349" t="s">
        <v>1330</v>
      </c>
      <c r="C226" s="339" t="s">
        <v>1323</v>
      </c>
      <c r="D226" s="339" t="s">
        <v>1320</v>
      </c>
      <c r="E226" s="350"/>
      <c r="F226" s="351">
        <v>4936</v>
      </c>
      <c r="G226" s="341">
        <v>4936</v>
      </c>
      <c r="H226" s="341">
        <f t="shared" si="6"/>
        <v>0</v>
      </c>
      <c r="I226" s="351"/>
      <c r="J226" s="351"/>
      <c r="K226" s="514" t="s">
        <v>1478</v>
      </c>
      <c r="L226" s="517" t="s">
        <v>1316</v>
      </c>
      <c r="M226" s="518"/>
      <c r="N226" s="518"/>
      <c r="O226" s="347" t="s">
        <v>1319</v>
      </c>
      <c r="P226" s="349"/>
    </row>
    <row r="227" spans="1:16" s="519" customFormat="1" ht="55.5" customHeight="1">
      <c r="A227" s="437">
        <v>215</v>
      </c>
      <c r="B227" s="349" t="s">
        <v>1330</v>
      </c>
      <c r="C227" s="339" t="s">
        <v>1322</v>
      </c>
      <c r="D227" s="339" t="s">
        <v>1320</v>
      </c>
      <c r="E227" s="350"/>
      <c r="F227" s="351">
        <v>2000</v>
      </c>
      <c r="G227" s="341">
        <v>2000</v>
      </c>
      <c r="H227" s="341">
        <f t="shared" si="6"/>
        <v>0</v>
      </c>
      <c r="I227" s="351"/>
      <c r="J227" s="351"/>
      <c r="K227" s="514" t="s">
        <v>1513</v>
      </c>
      <c r="L227" s="517" t="s">
        <v>1316</v>
      </c>
      <c r="M227" s="518"/>
      <c r="N227" s="518"/>
      <c r="O227" s="347" t="s">
        <v>1319</v>
      </c>
      <c r="P227" s="349"/>
    </row>
    <row r="228" spans="1:16" s="519" customFormat="1" ht="55.5" customHeight="1">
      <c r="A228" s="437">
        <v>216</v>
      </c>
      <c r="B228" s="349" t="s">
        <v>1330</v>
      </c>
      <c r="C228" s="339" t="s">
        <v>1321</v>
      </c>
      <c r="D228" s="339" t="s">
        <v>1320</v>
      </c>
      <c r="E228" s="350"/>
      <c r="F228" s="341">
        <v>178176</v>
      </c>
      <c r="G228" s="341">
        <v>178176</v>
      </c>
      <c r="H228" s="341">
        <f t="shared" si="6"/>
        <v>0</v>
      </c>
      <c r="I228" s="351"/>
      <c r="J228" s="351"/>
      <c r="K228" s="514" t="s">
        <v>1490</v>
      </c>
      <c r="L228" s="517" t="s">
        <v>1316</v>
      </c>
      <c r="M228" s="518"/>
      <c r="N228" s="518"/>
      <c r="O228" s="347" t="s">
        <v>1319</v>
      </c>
      <c r="P228" s="347" t="s">
        <v>1328</v>
      </c>
    </row>
    <row r="229" spans="1:16" s="519" customFormat="1" ht="55.5" customHeight="1">
      <c r="A229" s="437">
        <v>217</v>
      </c>
      <c r="B229" s="349" t="s">
        <v>1329</v>
      </c>
      <c r="C229" s="338" t="s">
        <v>1333</v>
      </c>
      <c r="D229" s="339" t="s">
        <v>1332</v>
      </c>
      <c r="E229" s="350"/>
      <c r="F229" s="351">
        <v>274327.64</v>
      </c>
      <c r="G229" s="341">
        <v>280548</v>
      </c>
      <c r="H229" s="341">
        <f t="shared" si="6"/>
        <v>6220.359999999986</v>
      </c>
      <c r="I229" s="349">
        <v>66.7</v>
      </c>
      <c r="J229" s="351"/>
      <c r="K229" s="514" t="s">
        <v>1493</v>
      </c>
      <c r="L229" s="517" t="s">
        <v>1316</v>
      </c>
      <c r="M229" s="518"/>
      <c r="N229" s="518"/>
      <c r="O229" s="347" t="s">
        <v>1319</v>
      </c>
      <c r="P229" s="347" t="s">
        <v>1334</v>
      </c>
    </row>
    <row r="230" spans="1:16" s="519" customFormat="1" ht="55.5" customHeight="1">
      <c r="A230" s="437">
        <v>218</v>
      </c>
      <c r="B230" s="349" t="s">
        <v>1329</v>
      </c>
      <c r="C230" s="339" t="s">
        <v>1342</v>
      </c>
      <c r="D230" s="339" t="s">
        <v>1332</v>
      </c>
      <c r="E230" s="350"/>
      <c r="F230" s="341">
        <v>29766</v>
      </c>
      <c r="G230" s="341">
        <v>29766</v>
      </c>
      <c r="H230" s="341">
        <f t="shared" si="6"/>
        <v>0</v>
      </c>
      <c r="I230" s="351"/>
      <c r="J230" s="351"/>
      <c r="K230" s="514" t="s">
        <v>1489</v>
      </c>
      <c r="L230" s="517" t="s">
        <v>1316</v>
      </c>
      <c r="M230" s="518"/>
      <c r="N230" s="518"/>
      <c r="O230" s="347" t="s">
        <v>1319</v>
      </c>
      <c r="P230" s="349"/>
    </row>
    <row r="231" spans="1:16" s="519" customFormat="1" ht="55.5" customHeight="1">
      <c r="A231" s="437">
        <v>219</v>
      </c>
      <c r="B231" s="349" t="s">
        <v>1329</v>
      </c>
      <c r="C231" s="339" t="s">
        <v>1341</v>
      </c>
      <c r="D231" s="339" t="s">
        <v>1332</v>
      </c>
      <c r="E231" s="350"/>
      <c r="F231" s="341">
        <v>8255</v>
      </c>
      <c r="G231" s="341">
        <v>8255</v>
      </c>
      <c r="H231" s="341">
        <f t="shared" si="6"/>
        <v>0</v>
      </c>
      <c r="I231" s="351"/>
      <c r="J231" s="351"/>
      <c r="K231" s="514" t="s">
        <v>1475</v>
      </c>
      <c r="L231" s="517" t="s">
        <v>1316</v>
      </c>
      <c r="M231" s="518"/>
      <c r="N231" s="518"/>
      <c r="O231" s="347" t="s">
        <v>1319</v>
      </c>
      <c r="P231" s="349"/>
    </row>
    <row r="232" spans="1:16" s="519" customFormat="1" ht="55.5" customHeight="1">
      <c r="A232" s="437">
        <v>220</v>
      </c>
      <c r="B232" s="349" t="s">
        <v>1329</v>
      </c>
      <c r="C232" s="339" t="s">
        <v>1341</v>
      </c>
      <c r="D232" s="339" t="s">
        <v>1332</v>
      </c>
      <c r="E232" s="350"/>
      <c r="F232" s="341">
        <v>8255</v>
      </c>
      <c r="G232" s="341">
        <v>8255</v>
      </c>
      <c r="H232" s="341">
        <f t="shared" si="6"/>
        <v>0</v>
      </c>
      <c r="I232" s="351"/>
      <c r="J232" s="351"/>
      <c r="K232" s="514" t="s">
        <v>1494</v>
      </c>
      <c r="L232" s="517" t="s">
        <v>1316</v>
      </c>
      <c r="M232" s="518"/>
      <c r="N232" s="518"/>
      <c r="O232" s="347" t="s">
        <v>1319</v>
      </c>
      <c r="P232" s="349"/>
    </row>
    <row r="233" spans="1:16" s="519" customFormat="1" ht="55.5" customHeight="1">
      <c r="A233" s="437">
        <v>221</v>
      </c>
      <c r="B233" s="349" t="s">
        <v>1329</v>
      </c>
      <c r="C233" s="339" t="s">
        <v>1340</v>
      </c>
      <c r="D233" s="339" t="s">
        <v>1332</v>
      </c>
      <c r="E233" s="350"/>
      <c r="F233" s="341">
        <v>1180</v>
      </c>
      <c r="G233" s="341">
        <v>1180</v>
      </c>
      <c r="H233" s="341">
        <f t="shared" si="6"/>
        <v>0</v>
      </c>
      <c r="I233" s="351"/>
      <c r="J233" s="351"/>
      <c r="K233" s="514" t="s">
        <v>1520</v>
      </c>
      <c r="L233" s="517" t="s">
        <v>1316</v>
      </c>
      <c r="M233" s="518"/>
      <c r="N233" s="518"/>
      <c r="O233" s="347" t="s">
        <v>1319</v>
      </c>
      <c r="P233" s="349"/>
    </row>
    <row r="234" spans="1:16" s="519" customFormat="1" ht="55.5" customHeight="1">
      <c r="A234" s="437">
        <v>222</v>
      </c>
      <c r="B234" s="349" t="s">
        <v>1329</v>
      </c>
      <c r="C234" s="339" t="s">
        <v>1340</v>
      </c>
      <c r="D234" s="339" t="s">
        <v>1332</v>
      </c>
      <c r="E234" s="350"/>
      <c r="F234" s="341">
        <v>2500</v>
      </c>
      <c r="G234" s="341">
        <v>2500</v>
      </c>
      <c r="H234" s="341">
        <f t="shared" si="6"/>
        <v>0</v>
      </c>
      <c r="I234" s="351"/>
      <c r="J234" s="351"/>
      <c r="K234" s="514" t="s">
        <v>1519</v>
      </c>
      <c r="L234" s="517" t="s">
        <v>1316</v>
      </c>
      <c r="M234" s="518"/>
      <c r="N234" s="518"/>
      <c r="O234" s="347" t="s">
        <v>1319</v>
      </c>
      <c r="P234" s="349"/>
    </row>
    <row r="235" spans="1:16" s="519" customFormat="1" ht="55.5" customHeight="1">
      <c r="A235" s="437">
        <v>223</v>
      </c>
      <c r="B235" s="349" t="s">
        <v>1329</v>
      </c>
      <c r="C235" s="339" t="s">
        <v>1339</v>
      </c>
      <c r="D235" s="339" t="s">
        <v>1332</v>
      </c>
      <c r="E235" s="350"/>
      <c r="F235" s="341">
        <v>1180</v>
      </c>
      <c r="G235" s="341">
        <v>1180</v>
      </c>
      <c r="H235" s="341">
        <f t="shared" si="6"/>
        <v>0</v>
      </c>
      <c r="I235" s="351"/>
      <c r="J235" s="351"/>
      <c r="K235" s="514" t="s">
        <v>1499</v>
      </c>
      <c r="L235" s="517" t="s">
        <v>1316</v>
      </c>
      <c r="M235" s="518"/>
      <c r="N235" s="518"/>
      <c r="O235" s="347" t="s">
        <v>1319</v>
      </c>
      <c r="P235" s="349"/>
    </row>
    <row r="236" spans="1:16" s="519" customFormat="1" ht="55.5" customHeight="1">
      <c r="A236" s="437">
        <v>224</v>
      </c>
      <c r="B236" s="349" t="s">
        <v>1336</v>
      </c>
      <c r="C236" s="339" t="s">
        <v>1338</v>
      </c>
      <c r="D236" s="339" t="s">
        <v>1332</v>
      </c>
      <c r="E236" s="350"/>
      <c r="F236" s="341">
        <v>57174</v>
      </c>
      <c r="G236" s="341">
        <v>57174</v>
      </c>
      <c r="H236" s="341">
        <f t="shared" si="6"/>
        <v>0</v>
      </c>
      <c r="I236" s="351"/>
      <c r="J236" s="351"/>
      <c r="K236" s="514" t="s">
        <v>1484</v>
      </c>
      <c r="L236" s="517" t="s">
        <v>1316</v>
      </c>
      <c r="M236" s="518"/>
      <c r="N236" s="518"/>
      <c r="O236" s="347" t="s">
        <v>1319</v>
      </c>
      <c r="P236" s="349"/>
    </row>
    <row r="237" spans="1:16" s="519" customFormat="1" ht="55.5" customHeight="1">
      <c r="A237" s="437">
        <v>225</v>
      </c>
      <c r="B237" s="349" t="s">
        <v>1336</v>
      </c>
      <c r="C237" s="339" t="s">
        <v>1337</v>
      </c>
      <c r="D237" s="339" t="s">
        <v>1332</v>
      </c>
      <c r="E237" s="350"/>
      <c r="F237" s="341">
        <v>57174</v>
      </c>
      <c r="G237" s="341">
        <v>57174</v>
      </c>
      <c r="H237" s="341">
        <f t="shared" si="6"/>
        <v>0</v>
      </c>
      <c r="I237" s="351"/>
      <c r="J237" s="351"/>
      <c r="K237" s="514" t="s">
        <v>1511</v>
      </c>
      <c r="L237" s="517" t="s">
        <v>1316</v>
      </c>
      <c r="M237" s="518"/>
      <c r="N237" s="518"/>
      <c r="O237" s="347" t="s">
        <v>1319</v>
      </c>
      <c r="P237" s="347" t="s">
        <v>1343</v>
      </c>
    </row>
    <row r="238" spans="1:16" s="519" customFormat="1" ht="55.5" customHeight="1">
      <c r="A238" s="437">
        <v>226</v>
      </c>
      <c r="B238" s="349" t="s">
        <v>1336</v>
      </c>
      <c r="C238" s="339" t="s">
        <v>1335</v>
      </c>
      <c r="D238" s="339" t="s">
        <v>1332</v>
      </c>
      <c r="E238" s="350"/>
      <c r="F238" s="341">
        <v>5584</v>
      </c>
      <c r="G238" s="341">
        <v>5584</v>
      </c>
      <c r="H238" s="341">
        <f t="shared" si="6"/>
        <v>0</v>
      </c>
      <c r="I238" s="351"/>
      <c r="J238" s="351"/>
      <c r="K238" s="514" t="s">
        <v>1480</v>
      </c>
      <c r="L238" s="517" t="s">
        <v>1316</v>
      </c>
      <c r="M238" s="518"/>
      <c r="N238" s="518"/>
      <c r="O238" s="347" t="s">
        <v>1319</v>
      </c>
      <c r="P238" s="349"/>
    </row>
    <row r="239" spans="1:16" s="519" customFormat="1" ht="55.5" customHeight="1">
      <c r="A239" s="437">
        <v>227</v>
      </c>
      <c r="B239" s="349" t="s">
        <v>1336</v>
      </c>
      <c r="C239" s="339" t="s">
        <v>1335</v>
      </c>
      <c r="D239" s="339" t="s">
        <v>1332</v>
      </c>
      <c r="E239" s="350"/>
      <c r="F239" s="341">
        <v>5584</v>
      </c>
      <c r="G239" s="341">
        <v>5584</v>
      </c>
      <c r="H239" s="341">
        <f t="shared" si="6"/>
        <v>0</v>
      </c>
      <c r="I239" s="351"/>
      <c r="J239" s="351"/>
      <c r="K239" s="514" t="s">
        <v>1500</v>
      </c>
      <c r="L239" s="517" t="s">
        <v>1316</v>
      </c>
      <c r="M239" s="518"/>
      <c r="N239" s="518"/>
      <c r="O239" s="347" t="s">
        <v>1319</v>
      </c>
      <c r="P239" s="349"/>
    </row>
    <row r="240" spans="1:16" s="519" customFormat="1" ht="144.75" customHeight="1">
      <c r="A240" s="437">
        <v>228</v>
      </c>
      <c r="B240" s="515"/>
      <c r="C240" s="338" t="s">
        <v>1345</v>
      </c>
      <c r="D240" s="339" t="s">
        <v>1344</v>
      </c>
      <c r="E240" s="350"/>
      <c r="F240" s="351">
        <v>273030.88</v>
      </c>
      <c r="G240" s="341">
        <v>4888826</v>
      </c>
      <c r="H240" s="341">
        <f aca="true" t="shared" si="7" ref="H240:H269">G240-F240</f>
        <v>4615795.12</v>
      </c>
      <c r="I240" s="351"/>
      <c r="J240" s="351"/>
      <c r="K240" s="514" t="s">
        <v>1515</v>
      </c>
      <c r="L240" s="517" t="s">
        <v>1316</v>
      </c>
      <c r="M240" s="518"/>
      <c r="N240" s="518"/>
      <c r="O240" s="347" t="s">
        <v>1319</v>
      </c>
      <c r="P240" s="347" t="s">
        <v>1400</v>
      </c>
    </row>
    <row r="241" spans="1:16" s="519" customFormat="1" ht="55.5" customHeight="1">
      <c r="A241" s="437">
        <v>229</v>
      </c>
      <c r="B241" s="515"/>
      <c r="C241" s="338" t="s">
        <v>1354</v>
      </c>
      <c r="D241" s="339" t="s">
        <v>1346</v>
      </c>
      <c r="E241" s="350"/>
      <c r="F241" s="351">
        <v>0.01</v>
      </c>
      <c r="G241" s="341">
        <v>0.01</v>
      </c>
      <c r="H241" s="341">
        <f t="shared" si="7"/>
        <v>0</v>
      </c>
      <c r="I241" s="349">
        <v>118.7</v>
      </c>
      <c r="J241" s="351"/>
      <c r="K241" s="514" t="s">
        <v>1502</v>
      </c>
      <c r="L241" s="517" t="s">
        <v>1316</v>
      </c>
      <c r="M241" s="518"/>
      <c r="N241" s="518"/>
      <c r="O241" s="347" t="s">
        <v>1356</v>
      </c>
      <c r="P241" s="520"/>
    </row>
    <row r="242" spans="1:16" s="519" customFormat="1" ht="55.5" customHeight="1">
      <c r="A242" s="437">
        <v>230</v>
      </c>
      <c r="B242" s="515"/>
      <c r="C242" s="339" t="s">
        <v>1353</v>
      </c>
      <c r="D242" s="339" t="s">
        <v>1346</v>
      </c>
      <c r="E242" s="350"/>
      <c r="F242" s="341">
        <v>1056</v>
      </c>
      <c r="G242" s="341">
        <v>1056</v>
      </c>
      <c r="H242" s="341">
        <f t="shared" si="7"/>
        <v>0</v>
      </c>
      <c r="I242" s="349"/>
      <c r="J242" s="351"/>
      <c r="K242" s="514" t="s">
        <v>1512</v>
      </c>
      <c r="L242" s="517" t="s">
        <v>1316</v>
      </c>
      <c r="M242" s="518"/>
      <c r="N242" s="518"/>
      <c r="O242" s="347" t="s">
        <v>1319</v>
      </c>
      <c r="P242" s="520"/>
    </row>
    <row r="243" spans="1:16" s="519" customFormat="1" ht="55.5" customHeight="1">
      <c r="A243" s="437">
        <v>231</v>
      </c>
      <c r="B243" s="515"/>
      <c r="C243" s="339" t="s">
        <v>1352</v>
      </c>
      <c r="D243" s="339" t="s">
        <v>1346</v>
      </c>
      <c r="E243" s="350"/>
      <c r="F243" s="351">
        <v>1250</v>
      </c>
      <c r="G243" s="341">
        <v>1250</v>
      </c>
      <c r="H243" s="341">
        <f t="shared" si="7"/>
        <v>0</v>
      </c>
      <c r="I243" s="349"/>
      <c r="J243" s="351"/>
      <c r="K243" s="514" t="s">
        <v>1485</v>
      </c>
      <c r="L243" s="517" t="s">
        <v>1316</v>
      </c>
      <c r="M243" s="518"/>
      <c r="N243" s="518"/>
      <c r="O243" s="347" t="s">
        <v>1319</v>
      </c>
      <c r="P243" s="520"/>
    </row>
    <row r="244" spans="1:16" s="519" customFormat="1" ht="55.5" customHeight="1">
      <c r="A244" s="437">
        <v>232</v>
      </c>
      <c r="B244" s="515"/>
      <c r="C244" s="339" t="s">
        <v>1351</v>
      </c>
      <c r="D244" s="339" t="s">
        <v>1346</v>
      </c>
      <c r="E244" s="350"/>
      <c r="F244" s="341">
        <v>2833</v>
      </c>
      <c r="G244" s="341">
        <v>2833</v>
      </c>
      <c r="H244" s="341">
        <f t="shared" si="7"/>
        <v>0</v>
      </c>
      <c r="I244" s="349"/>
      <c r="J244" s="351"/>
      <c r="K244" s="514" t="s">
        <v>1483</v>
      </c>
      <c r="L244" s="517" t="s">
        <v>1316</v>
      </c>
      <c r="M244" s="518"/>
      <c r="N244" s="518"/>
      <c r="O244" s="347" t="s">
        <v>1319</v>
      </c>
      <c r="P244" s="520"/>
    </row>
    <row r="245" spans="1:16" s="519" customFormat="1" ht="55.5" customHeight="1">
      <c r="A245" s="437">
        <v>233</v>
      </c>
      <c r="B245" s="515"/>
      <c r="C245" s="339" t="s">
        <v>1351</v>
      </c>
      <c r="D245" s="339" t="s">
        <v>1346</v>
      </c>
      <c r="E245" s="350"/>
      <c r="F245" s="341">
        <v>2833</v>
      </c>
      <c r="G245" s="341">
        <v>2833</v>
      </c>
      <c r="H245" s="341">
        <f t="shared" si="7"/>
        <v>0</v>
      </c>
      <c r="I245" s="349"/>
      <c r="J245" s="351"/>
      <c r="K245" s="514" t="s">
        <v>1503</v>
      </c>
      <c r="L245" s="517" t="s">
        <v>1316</v>
      </c>
      <c r="M245" s="518"/>
      <c r="N245" s="518"/>
      <c r="O245" s="347" t="s">
        <v>1319</v>
      </c>
      <c r="P245" s="520"/>
    </row>
    <row r="246" spans="1:16" s="519" customFormat="1" ht="55.5" customHeight="1">
      <c r="A246" s="437">
        <v>234</v>
      </c>
      <c r="B246" s="515"/>
      <c r="C246" s="339" t="s">
        <v>1351</v>
      </c>
      <c r="D246" s="339" t="s">
        <v>1346</v>
      </c>
      <c r="E246" s="350"/>
      <c r="F246" s="341">
        <v>3412</v>
      </c>
      <c r="G246" s="341">
        <v>3412</v>
      </c>
      <c r="H246" s="341">
        <f t="shared" si="7"/>
        <v>0</v>
      </c>
      <c r="I246" s="349"/>
      <c r="J246" s="351"/>
      <c r="K246" s="514" t="s">
        <v>1522</v>
      </c>
      <c r="L246" s="517" t="s">
        <v>1316</v>
      </c>
      <c r="M246" s="518"/>
      <c r="N246" s="518"/>
      <c r="O246" s="347" t="s">
        <v>1319</v>
      </c>
      <c r="P246" s="520"/>
    </row>
    <row r="247" spans="1:16" s="519" customFormat="1" ht="55.5" customHeight="1">
      <c r="A247" s="437">
        <v>235</v>
      </c>
      <c r="B247" s="515"/>
      <c r="C247" s="339" t="s">
        <v>1350</v>
      </c>
      <c r="D247" s="339" t="s">
        <v>1346</v>
      </c>
      <c r="E247" s="350"/>
      <c r="F247" s="351">
        <v>16451</v>
      </c>
      <c r="G247" s="341">
        <v>16451</v>
      </c>
      <c r="H247" s="341">
        <f t="shared" si="7"/>
        <v>0</v>
      </c>
      <c r="I247" s="349"/>
      <c r="J247" s="351"/>
      <c r="K247" s="514" t="s">
        <v>1488</v>
      </c>
      <c r="L247" s="517" t="s">
        <v>1316</v>
      </c>
      <c r="M247" s="518"/>
      <c r="N247" s="518"/>
      <c r="O247" s="347" t="s">
        <v>1319</v>
      </c>
      <c r="P247" s="520"/>
    </row>
    <row r="248" spans="1:16" s="519" customFormat="1" ht="55.5" customHeight="1">
      <c r="A248" s="437">
        <v>236</v>
      </c>
      <c r="B248" s="515"/>
      <c r="C248" s="339" t="s">
        <v>1349</v>
      </c>
      <c r="D248" s="339" t="s">
        <v>1346</v>
      </c>
      <c r="E248" s="350"/>
      <c r="F248" s="341">
        <v>2293</v>
      </c>
      <c r="G248" s="341">
        <v>2293</v>
      </c>
      <c r="H248" s="341">
        <f t="shared" si="7"/>
        <v>0</v>
      </c>
      <c r="I248" s="349"/>
      <c r="J248" s="351"/>
      <c r="K248" s="514" t="s">
        <v>1491</v>
      </c>
      <c r="L248" s="517" t="s">
        <v>1316</v>
      </c>
      <c r="M248" s="518"/>
      <c r="N248" s="518"/>
      <c r="O248" s="347" t="s">
        <v>1319</v>
      </c>
      <c r="P248" s="520"/>
    </row>
    <row r="249" spans="1:16" s="519" customFormat="1" ht="55.5" customHeight="1">
      <c r="A249" s="437">
        <v>237</v>
      </c>
      <c r="B249" s="515"/>
      <c r="C249" s="339" t="s">
        <v>1348</v>
      </c>
      <c r="D249" s="339" t="s">
        <v>1346</v>
      </c>
      <c r="E249" s="350"/>
      <c r="F249" s="341">
        <v>161728</v>
      </c>
      <c r="G249" s="341">
        <v>161728</v>
      </c>
      <c r="H249" s="341">
        <f t="shared" si="7"/>
        <v>0</v>
      </c>
      <c r="I249" s="349"/>
      <c r="J249" s="351"/>
      <c r="K249" s="514" t="s">
        <v>1487</v>
      </c>
      <c r="L249" s="517" t="s">
        <v>1316</v>
      </c>
      <c r="M249" s="518"/>
      <c r="N249" s="518"/>
      <c r="O249" s="347" t="s">
        <v>1319</v>
      </c>
      <c r="P249" s="347"/>
    </row>
    <row r="250" spans="1:16" s="519" customFormat="1" ht="55.5" customHeight="1">
      <c r="A250" s="437">
        <v>238</v>
      </c>
      <c r="B250" s="515"/>
      <c r="C250" s="339" t="s">
        <v>1347</v>
      </c>
      <c r="D250" s="339" t="s">
        <v>1346</v>
      </c>
      <c r="E250" s="350"/>
      <c r="F250" s="341">
        <v>1232</v>
      </c>
      <c r="G250" s="341">
        <v>1232</v>
      </c>
      <c r="H250" s="341">
        <f t="shared" si="7"/>
        <v>0</v>
      </c>
      <c r="I250" s="349"/>
      <c r="J250" s="351"/>
      <c r="K250" s="514" t="s">
        <v>1506</v>
      </c>
      <c r="L250" s="517" t="s">
        <v>1316</v>
      </c>
      <c r="M250" s="518"/>
      <c r="N250" s="518"/>
      <c r="O250" s="347" t="s">
        <v>1319</v>
      </c>
      <c r="P250" s="520"/>
    </row>
    <row r="251" spans="1:16" s="519" customFormat="1" ht="55.5" customHeight="1">
      <c r="A251" s="437">
        <v>239</v>
      </c>
      <c r="B251" s="515"/>
      <c r="C251" s="338" t="s">
        <v>1396</v>
      </c>
      <c r="D251" s="339" t="s">
        <v>1357</v>
      </c>
      <c r="E251" s="350"/>
      <c r="F251" s="351">
        <v>75500</v>
      </c>
      <c r="G251" s="341">
        <v>75500</v>
      </c>
      <c r="H251" s="341">
        <f t="shared" si="7"/>
        <v>0</v>
      </c>
      <c r="I251" s="349">
        <v>136.7</v>
      </c>
      <c r="J251" s="351"/>
      <c r="K251" s="514" t="s">
        <v>1482</v>
      </c>
      <c r="L251" s="517" t="s">
        <v>1316</v>
      </c>
      <c r="M251" s="518"/>
      <c r="N251" s="518"/>
      <c r="O251" s="347" t="s">
        <v>1319</v>
      </c>
      <c r="P251" s="347" t="s">
        <v>1401</v>
      </c>
    </row>
    <row r="252" spans="1:16" s="519" customFormat="1" ht="55.5" customHeight="1">
      <c r="A252" s="437">
        <v>240</v>
      </c>
      <c r="B252" s="349" t="s">
        <v>1363</v>
      </c>
      <c r="C252" s="339" t="s">
        <v>1325</v>
      </c>
      <c r="D252" s="339" t="s">
        <v>1357</v>
      </c>
      <c r="E252" s="350"/>
      <c r="F252" s="341">
        <v>293</v>
      </c>
      <c r="G252" s="341">
        <v>293</v>
      </c>
      <c r="H252" s="341">
        <f t="shared" si="7"/>
        <v>0</v>
      </c>
      <c r="I252" s="351"/>
      <c r="J252" s="351"/>
      <c r="K252" s="514" t="s">
        <v>1514</v>
      </c>
      <c r="L252" s="517" t="s">
        <v>1316</v>
      </c>
      <c r="M252" s="518"/>
      <c r="N252" s="518"/>
      <c r="O252" s="347" t="s">
        <v>1319</v>
      </c>
      <c r="P252" s="520"/>
    </row>
    <row r="253" spans="1:16" s="519" customFormat="1" ht="55.5" customHeight="1">
      <c r="A253" s="437">
        <v>241</v>
      </c>
      <c r="B253" s="349" t="s">
        <v>1363</v>
      </c>
      <c r="C253" s="339" t="s">
        <v>1362</v>
      </c>
      <c r="D253" s="339" t="s">
        <v>1357</v>
      </c>
      <c r="E253" s="350"/>
      <c r="F253" s="341">
        <v>130587</v>
      </c>
      <c r="G253" s="341">
        <v>130587</v>
      </c>
      <c r="H253" s="341">
        <f t="shared" si="7"/>
        <v>0</v>
      </c>
      <c r="I253" s="351"/>
      <c r="J253" s="351"/>
      <c r="K253" s="514" t="s">
        <v>1524</v>
      </c>
      <c r="L253" s="517" t="s">
        <v>1316</v>
      </c>
      <c r="M253" s="518"/>
      <c r="N253" s="518"/>
      <c r="O253" s="347" t="s">
        <v>1319</v>
      </c>
      <c r="P253" s="520"/>
    </row>
    <row r="254" spans="1:16" s="519" customFormat="1" ht="55.5" customHeight="1">
      <c r="A254" s="437">
        <v>242</v>
      </c>
      <c r="B254" s="349" t="s">
        <v>1363</v>
      </c>
      <c r="C254" s="339" t="s">
        <v>1325</v>
      </c>
      <c r="D254" s="339" t="s">
        <v>1357</v>
      </c>
      <c r="E254" s="350"/>
      <c r="F254" s="341">
        <v>52847.93</v>
      </c>
      <c r="G254" s="341">
        <v>52847.93</v>
      </c>
      <c r="H254" s="341">
        <f t="shared" si="7"/>
        <v>0</v>
      </c>
      <c r="I254" s="351"/>
      <c r="J254" s="351"/>
      <c r="K254" s="514" t="s">
        <v>1523</v>
      </c>
      <c r="L254" s="517" t="s">
        <v>1316</v>
      </c>
      <c r="M254" s="518"/>
      <c r="N254" s="518"/>
      <c r="O254" s="347" t="s">
        <v>1319</v>
      </c>
      <c r="P254" s="520"/>
    </row>
    <row r="255" spans="1:16" s="519" customFormat="1" ht="55.5" customHeight="1">
      <c r="A255" s="437">
        <v>243</v>
      </c>
      <c r="B255" s="349" t="s">
        <v>1363</v>
      </c>
      <c r="C255" s="339" t="s">
        <v>1361</v>
      </c>
      <c r="D255" s="339" t="s">
        <v>1357</v>
      </c>
      <c r="E255" s="350"/>
      <c r="F255" s="341">
        <v>416.67</v>
      </c>
      <c r="G255" s="341">
        <v>416.67</v>
      </c>
      <c r="H255" s="341">
        <f t="shared" si="7"/>
        <v>0</v>
      </c>
      <c r="I255" s="351"/>
      <c r="J255" s="351"/>
      <c r="K255" s="514" t="s">
        <v>1501</v>
      </c>
      <c r="L255" s="517" t="s">
        <v>1316</v>
      </c>
      <c r="M255" s="518"/>
      <c r="N255" s="518"/>
      <c r="O255" s="347" t="s">
        <v>1319</v>
      </c>
      <c r="P255" s="520"/>
    </row>
    <row r="256" spans="1:16" s="519" customFormat="1" ht="55.5" customHeight="1">
      <c r="A256" s="437">
        <v>244</v>
      </c>
      <c r="B256" s="349" t="s">
        <v>1363</v>
      </c>
      <c r="C256" s="339" t="s">
        <v>1361</v>
      </c>
      <c r="D256" s="339" t="s">
        <v>1357</v>
      </c>
      <c r="E256" s="350"/>
      <c r="F256" s="341">
        <v>416.67</v>
      </c>
      <c r="G256" s="341">
        <v>416.67</v>
      </c>
      <c r="H256" s="341">
        <f>G256-F256</f>
        <v>0</v>
      </c>
      <c r="I256" s="351"/>
      <c r="J256" s="351"/>
      <c r="K256" s="514" t="s">
        <v>1516</v>
      </c>
      <c r="L256" s="517" t="s">
        <v>1316</v>
      </c>
      <c r="M256" s="518"/>
      <c r="N256" s="518"/>
      <c r="O256" s="347" t="s">
        <v>1319</v>
      </c>
      <c r="P256" s="520"/>
    </row>
    <row r="257" spans="1:16" s="519" customFormat="1" ht="55.5" customHeight="1">
      <c r="A257" s="437">
        <v>245</v>
      </c>
      <c r="B257" s="349" t="s">
        <v>1363</v>
      </c>
      <c r="C257" s="339" t="s">
        <v>1360</v>
      </c>
      <c r="D257" s="339" t="s">
        <v>1357</v>
      </c>
      <c r="E257" s="350"/>
      <c r="F257" s="351">
        <v>5717</v>
      </c>
      <c r="G257" s="341">
        <v>5717</v>
      </c>
      <c r="H257" s="341">
        <f>G257-F257</f>
        <v>0</v>
      </c>
      <c r="I257" s="351"/>
      <c r="J257" s="351"/>
      <c r="K257" s="514" t="s">
        <v>1504</v>
      </c>
      <c r="L257" s="517" t="s">
        <v>1316</v>
      </c>
      <c r="M257" s="518"/>
      <c r="N257" s="518"/>
      <c r="O257" s="347" t="s">
        <v>1319</v>
      </c>
      <c r="P257" s="520"/>
    </row>
    <row r="258" spans="1:16" s="519" customFormat="1" ht="55.5" customHeight="1">
      <c r="A258" s="437">
        <v>246</v>
      </c>
      <c r="B258" s="349" t="s">
        <v>1363</v>
      </c>
      <c r="C258" s="339" t="s">
        <v>1360</v>
      </c>
      <c r="D258" s="339" t="s">
        <v>1357</v>
      </c>
      <c r="E258" s="350"/>
      <c r="F258" s="351">
        <v>5548.22</v>
      </c>
      <c r="G258" s="341">
        <v>5714</v>
      </c>
      <c r="H258" s="341">
        <f t="shared" si="7"/>
        <v>165.77999999999975</v>
      </c>
      <c r="I258" s="351"/>
      <c r="J258" s="351"/>
      <c r="K258" s="514" t="s">
        <v>1518</v>
      </c>
      <c r="L258" s="517" t="s">
        <v>1316</v>
      </c>
      <c r="M258" s="518"/>
      <c r="N258" s="518"/>
      <c r="O258" s="347" t="s">
        <v>1319</v>
      </c>
      <c r="P258" s="520"/>
    </row>
    <row r="259" spans="1:16" s="519" customFormat="1" ht="55.5" customHeight="1">
      <c r="A259" s="437">
        <v>247</v>
      </c>
      <c r="B259" s="349" t="s">
        <v>1363</v>
      </c>
      <c r="C259" s="339" t="s">
        <v>1359</v>
      </c>
      <c r="D259" s="339" t="s">
        <v>1357</v>
      </c>
      <c r="E259" s="350"/>
      <c r="F259" s="351">
        <v>338457.02</v>
      </c>
      <c r="G259" s="341">
        <v>677931</v>
      </c>
      <c r="H259" s="341">
        <f t="shared" si="7"/>
        <v>339473.98</v>
      </c>
      <c r="I259" s="351"/>
      <c r="J259" s="351"/>
      <c r="K259" s="514" t="s">
        <v>1507</v>
      </c>
      <c r="L259" s="517" t="s">
        <v>1316</v>
      </c>
      <c r="M259" s="518"/>
      <c r="N259" s="518"/>
      <c r="O259" s="347" t="s">
        <v>1319</v>
      </c>
      <c r="P259" s="520"/>
    </row>
    <row r="260" spans="1:16" s="519" customFormat="1" ht="55.5" customHeight="1">
      <c r="A260" s="437">
        <v>248</v>
      </c>
      <c r="B260" s="349" t="s">
        <v>1363</v>
      </c>
      <c r="C260" s="339" t="s">
        <v>1358</v>
      </c>
      <c r="D260" s="339" t="s">
        <v>1357</v>
      </c>
      <c r="E260" s="350"/>
      <c r="F260" s="351">
        <v>87145.42</v>
      </c>
      <c r="G260" s="341">
        <v>710317</v>
      </c>
      <c r="H260" s="341">
        <f t="shared" si="7"/>
        <v>623171.58</v>
      </c>
      <c r="I260" s="351"/>
      <c r="J260" s="351"/>
      <c r="K260" s="514" t="s">
        <v>1495</v>
      </c>
      <c r="L260" s="517" t="s">
        <v>1316</v>
      </c>
      <c r="M260" s="518"/>
      <c r="N260" s="518"/>
      <c r="O260" s="347" t="s">
        <v>1319</v>
      </c>
      <c r="P260" s="520"/>
    </row>
    <row r="261" spans="1:16" s="519" customFormat="1" ht="55.5" customHeight="1">
      <c r="A261" s="437">
        <v>249</v>
      </c>
      <c r="B261" s="349"/>
      <c r="C261" s="339" t="s">
        <v>1416</v>
      </c>
      <c r="D261" s="339" t="s">
        <v>1357</v>
      </c>
      <c r="E261" s="350"/>
      <c r="F261" s="31">
        <v>2764</v>
      </c>
      <c r="G261" s="31">
        <v>2764</v>
      </c>
      <c r="H261" s="31">
        <f>G261-F261</f>
        <v>0</v>
      </c>
      <c r="I261" s="351"/>
      <c r="J261" s="351"/>
      <c r="K261" s="514" t="s">
        <v>1505</v>
      </c>
      <c r="L261" s="521"/>
      <c r="M261" s="518"/>
      <c r="N261" s="518"/>
      <c r="O261" s="347" t="s">
        <v>1319</v>
      </c>
      <c r="P261" s="520"/>
    </row>
    <row r="262" spans="1:16" s="519" customFormat="1" ht="55.5" customHeight="1">
      <c r="A262" s="437">
        <v>250</v>
      </c>
      <c r="B262" s="349"/>
      <c r="C262" s="338" t="s">
        <v>1372</v>
      </c>
      <c r="D262" s="339" t="s">
        <v>1364</v>
      </c>
      <c r="E262" s="350"/>
      <c r="F262" s="351">
        <v>183900</v>
      </c>
      <c r="G262" s="341">
        <v>183900</v>
      </c>
      <c r="H262" s="341">
        <f t="shared" si="7"/>
        <v>0</v>
      </c>
      <c r="I262" s="349">
        <v>146.7</v>
      </c>
      <c r="J262" s="351"/>
      <c r="K262" s="514" t="s">
        <v>1481</v>
      </c>
      <c r="L262" s="517" t="s">
        <v>1316</v>
      </c>
      <c r="M262" s="518"/>
      <c r="N262" s="518"/>
      <c r="O262" s="347" t="s">
        <v>1374</v>
      </c>
      <c r="P262" s="520"/>
    </row>
    <row r="263" spans="1:16" s="519" customFormat="1" ht="55.5" customHeight="1">
      <c r="A263" s="437">
        <v>251</v>
      </c>
      <c r="B263" s="349" t="s">
        <v>1366</v>
      </c>
      <c r="C263" s="339" t="s">
        <v>1371</v>
      </c>
      <c r="D263" s="339" t="s">
        <v>1364</v>
      </c>
      <c r="E263" s="350"/>
      <c r="F263" s="341">
        <v>4789</v>
      </c>
      <c r="G263" s="341">
        <v>4789</v>
      </c>
      <c r="H263" s="341">
        <f t="shared" si="7"/>
        <v>0</v>
      </c>
      <c r="I263" s="351"/>
      <c r="J263" s="351"/>
      <c r="K263" s="514" t="s">
        <v>1517</v>
      </c>
      <c r="L263" s="517" t="s">
        <v>1316</v>
      </c>
      <c r="M263" s="518"/>
      <c r="N263" s="518"/>
      <c r="O263" s="347" t="s">
        <v>1319</v>
      </c>
      <c r="P263" s="520"/>
    </row>
    <row r="264" spans="1:16" s="519" customFormat="1" ht="55.5" customHeight="1">
      <c r="A264" s="437">
        <v>252</v>
      </c>
      <c r="B264" s="349" t="s">
        <v>1366</v>
      </c>
      <c r="C264" s="339" t="s">
        <v>1370</v>
      </c>
      <c r="D264" s="339" t="s">
        <v>1364</v>
      </c>
      <c r="E264" s="350"/>
      <c r="F264" s="351">
        <v>671</v>
      </c>
      <c r="G264" s="341">
        <v>671</v>
      </c>
      <c r="H264" s="341">
        <f t="shared" si="7"/>
        <v>0</v>
      </c>
      <c r="I264" s="351"/>
      <c r="J264" s="351"/>
      <c r="K264" s="514" t="s">
        <v>1492</v>
      </c>
      <c r="L264" s="517" t="s">
        <v>1316</v>
      </c>
      <c r="M264" s="518"/>
      <c r="N264" s="518"/>
      <c r="O264" s="347" t="s">
        <v>1319</v>
      </c>
      <c r="P264" s="520"/>
    </row>
    <row r="265" spans="1:16" s="519" customFormat="1" ht="55.5" customHeight="1">
      <c r="A265" s="437">
        <v>253</v>
      </c>
      <c r="B265" s="349" t="s">
        <v>1366</v>
      </c>
      <c r="C265" s="339" t="s">
        <v>1325</v>
      </c>
      <c r="D265" s="339" t="s">
        <v>1364</v>
      </c>
      <c r="E265" s="350"/>
      <c r="F265" s="341">
        <v>90000</v>
      </c>
      <c r="G265" s="341">
        <v>90000</v>
      </c>
      <c r="H265" s="341">
        <f t="shared" si="7"/>
        <v>0</v>
      </c>
      <c r="I265" s="351"/>
      <c r="J265" s="351"/>
      <c r="K265" s="514" t="s">
        <v>1508</v>
      </c>
      <c r="L265" s="517" t="s">
        <v>1316</v>
      </c>
      <c r="M265" s="518"/>
      <c r="N265" s="518"/>
      <c r="O265" s="347" t="s">
        <v>1319</v>
      </c>
      <c r="P265" s="520"/>
    </row>
    <row r="266" spans="1:16" s="519" customFormat="1" ht="55.5" customHeight="1">
      <c r="A266" s="437">
        <v>254</v>
      </c>
      <c r="B266" s="349" t="s">
        <v>1366</v>
      </c>
      <c r="C266" s="339" t="s">
        <v>1369</v>
      </c>
      <c r="D266" s="339" t="s">
        <v>1364</v>
      </c>
      <c r="E266" s="350"/>
      <c r="F266" s="351">
        <v>1250</v>
      </c>
      <c r="G266" s="341">
        <v>1250</v>
      </c>
      <c r="H266" s="341">
        <f t="shared" si="7"/>
        <v>0</v>
      </c>
      <c r="I266" s="351"/>
      <c r="J266" s="351"/>
      <c r="K266" s="514" t="s">
        <v>1479</v>
      </c>
      <c r="L266" s="517" t="s">
        <v>1316</v>
      </c>
      <c r="M266" s="518"/>
      <c r="N266" s="518"/>
      <c r="O266" s="347" t="s">
        <v>1319</v>
      </c>
      <c r="P266" s="520"/>
    </row>
    <row r="267" spans="1:16" s="519" customFormat="1" ht="55.5" customHeight="1">
      <c r="A267" s="437">
        <v>255</v>
      </c>
      <c r="B267" s="349" t="s">
        <v>1366</v>
      </c>
      <c r="C267" s="339" t="s">
        <v>1368</v>
      </c>
      <c r="D267" s="339" t="s">
        <v>1364</v>
      </c>
      <c r="E267" s="350"/>
      <c r="F267" s="341">
        <v>32005</v>
      </c>
      <c r="G267" s="341">
        <v>32005</v>
      </c>
      <c r="H267" s="341">
        <f t="shared" si="7"/>
        <v>0</v>
      </c>
      <c r="I267" s="351"/>
      <c r="J267" s="351"/>
      <c r="K267" s="514" t="s">
        <v>1476</v>
      </c>
      <c r="L267" s="517" t="s">
        <v>1316</v>
      </c>
      <c r="M267" s="518"/>
      <c r="N267" s="518"/>
      <c r="O267" s="347" t="s">
        <v>1319</v>
      </c>
      <c r="P267" s="520"/>
    </row>
    <row r="268" spans="1:16" s="519" customFormat="1" ht="55.5" customHeight="1">
      <c r="A268" s="437">
        <v>256</v>
      </c>
      <c r="B268" s="349" t="s">
        <v>1366</v>
      </c>
      <c r="C268" s="339" t="s">
        <v>1367</v>
      </c>
      <c r="D268" s="339" t="s">
        <v>1364</v>
      </c>
      <c r="E268" s="350"/>
      <c r="F268" s="341">
        <v>63700</v>
      </c>
      <c r="G268" s="341">
        <v>63700</v>
      </c>
      <c r="H268" s="341">
        <f t="shared" si="7"/>
        <v>0</v>
      </c>
      <c r="I268" s="351"/>
      <c r="J268" s="351"/>
      <c r="K268" s="514" t="s">
        <v>1496</v>
      </c>
      <c r="L268" s="517" t="s">
        <v>1316</v>
      </c>
      <c r="M268" s="518"/>
      <c r="N268" s="518"/>
      <c r="O268" s="347" t="s">
        <v>1319</v>
      </c>
      <c r="P268" s="520"/>
    </row>
    <row r="269" spans="1:16" s="519" customFormat="1" ht="55.5" customHeight="1">
      <c r="A269" s="437">
        <v>257</v>
      </c>
      <c r="B269" s="349" t="s">
        <v>1366</v>
      </c>
      <c r="C269" s="339" t="s">
        <v>1365</v>
      </c>
      <c r="D269" s="339" t="s">
        <v>1364</v>
      </c>
      <c r="E269" s="350"/>
      <c r="F269" s="341">
        <v>2100</v>
      </c>
      <c r="G269" s="341">
        <v>2100</v>
      </c>
      <c r="H269" s="341">
        <f t="shared" si="7"/>
        <v>0</v>
      </c>
      <c r="I269" s="351"/>
      <c r="J269" s="351"/>
      <c r="K269" s="514" t="s">
        <v>1509</v>
      </c>
      <c r="L269" s="517" t="s">
        <v>1316</v>
      </c>
      <c r="M269" s="518"/>
      <c r="N269" s="518"/>
      <c r="O269" s="347" t="s">
        <v>1319</v>
      </c>
      <c r="P269" s="520"/>
    </row>
    <row r="270" spans="1:16" s="527" customFormat="1" ht="28.5" customHeight="1">
      <c r="A270" s="522"/>
      <c r="B270" s="523"/>
      <c r="C270" s="524" t="s">
        <v>1164</v>
      </c>
      <c r="D270" s="441"/>
      <c r="E270" s="441"/>
      <c r="F270" s="495">
        <f>SUM(F13:F269)</f>
        <v>8308057.589999996</v>
      </c>
      <c r="G270" s="495">
        <f>SUM(G13:G269)</f>
        <v>22342976.01</v>
      </c>
      <c r="H270" s="495">
        <f>SUM(H13:H269)</f>
        <v>14034918.420000002</v>
      </c>
      <c r="I270" s="441"/>
      <c r="J270" s="441"/>
      <c r="K270" s="525"/>
      <c r="L270" s="466"/>
      <c r="M270" s="452"/>
      <c r="N270" s="466"/>
      <c r="O270" s="466"/>
      <c r="P270" s="526"/>
    </row>
    <row r="271" spans="1:16" s="555" customFormat="1" ht="28.5" customHeight="1">
      <c r="A271" s="528"/>
      <c r="B271" s="556"/>
      <c r="C271" s="547"/>
      <c r="D271" s="537"/>
      <c r="E271" s="537"/>
      <c r="F271" s="557"/>
      <c r="G271" s="557"/>
      <c r="H271" s="557"/>
      <c r="I271" s="537"/>
      <c r="J271" s="537"/>
      <c r="K271" s="558"/>
      <c r="L271" s="532"/>
      <c r="M271" s="559"/>
      <c r="N271" s="532"/>
      <c r="O271" s="532"/>
      <c r="P271" s="554"/>
    </row>
    <row r="272" spans="1:17" s="534" customFormat="1" ht="29.25" customHeight="1">
      <c r="A272" s="528"/>
      <c r="B272" s="529"/>
      <c r="C272" s="530"/>
      <c r="D272" s="530"/>
      <c r="E272" s="530"/>
      <c r="F272" s="531"/>
      <c r="G272" s="531"/>
      <c r="H272" s="530"/>
      <c r="I272" s="530"/>
      <c r="J272" s="530"/>
      <c r="K272" s="530"/>
      <c r="L272" s="532"/>
      <c r="M272" s="533"/>
      <c r="N272" s="532"/>
      <c r="O272" s="532"/>
      <c r="P272" s="554"/>
      <c r="Q272" s="555"/>
    </row>
    <row r="273" spans="1:18" ht="16.5" customHeight="1">
      <c r="A273" s="528"/>
      <c r="B273" s="535"/>
      <c r="C273" s="530"/>
      <c r="D273" s="530"/>
      <c r="E273" s="530"/>
      <c r="F273" s="531"/>
      <c r="G273" s="531"/>
      <c r="H273" s="531"/>
      <c r="I273" s="530"/>
      <c r="J273" s="530"/>
      <c r="K273" s="536"/>
      <c r="L273" s="532"/>
      <c r="M273" s="533"/>
      <c r="N273" s="532"/>
      <c r="O273" s="532"/>
      <c r="P273" s="532"/>
      <c r="Q273" s="537"/>
      <c r="R273" s="551"/>
    </row>
    <row r="274" spans="1:18" ht="20.25" customHeight="1">
      <c r="A274" s="528"/>
      <c r="B274" s="537"/>
      <c r="C274" s="537"/>
      <c r="D274" s="537"/>
      <c r="E274" s="537"/>
      <c r="F274" s="538"/>
      <c r="G274" s="538"/>
      <c r="H274" s="539"/>
      <c r="I274" s="537"/>
      <c r="J274" s="537"/>
      <c r="K274" s="537"/>
      <c r="L274" s="532"/>
      <c r="M274" s="533"/>
      <c r="N274" s="532"/>
      <c r="O274" s="532"/>
      <c r="P274" s="532"/>
      <c r="Q274" s="537"/>
      <c r="R274" s="551"/>
    </row>
    <row r="275" spans="1:18" ht="22.5" customHeight="1">
      <c r="A275" s="528"/>
      <c r="B275" s="537"/>
      <c r="C275" s="537"/>
      <c r="D275" s="537"/>
      <c r="E275" s="537"/>
      <c r="F275" s="539"/>
      <c r="G275" s="539"/>
      <c r="H275" s="537"/>
      <c r="I275" s="537"/>
      <c r="J275" s="537"/>
      <c r="K275" s="537"/>
      <c r="L275" s="532"/>
      <c r="M275" s="532"/>
      <c r="N275" s="532"/>
      <c r="O275" s="532"/>
      <c r="P275" s="532"/>
      <c r="Q275" s="537"/>
      <c r="R275" s="551"/>
    </row>
    <row r="276" spans="1:119" ht="14.25" customHeight="1">
      <c r="A276" s="528"/>
      <c r="B276" s="537"/>
      <c r="C276" s="537"/>
      <c r="D276" s="537"/>
      <c r="E276" s="537"/>
      <c r="F276" s="537"/>
      <c r="G276" s="539"/>
      <c r="H276" s="537"/>
      <c r="I276" s="537"/>
      <c r="J276" s="537"/>
      <c r="K276" s="537"/>
      <c r="L276" s="530"/>
      <c r="M276" s="532"/>
      <c r="N276" s="532"/>
      <c r="O276" s="531"/>
      <c r="P276" s="531"/>
      <c r="Q276" s="537"/>
      <c r="R276" s="553"/>
      <c r="S276" s="527"/>
      <c r="T276" s="527"/>
      <c r="U276" s="527"/>
      <c r="V276" s="527"/>
      <c r="W276" s="527"/>
      <c r="X276" s="527"/>
      <c r="Y276" s="527"/>
      <c r="Z276" s="527"/>
      <c r="AA276" s="527"/>
      <c r="AB276" s="527"/>
      <c r="AC276" s="527"/>
      <c r="AD276" s="527"/>
      <c r="AE276" s="527"/>
      <c r="AF276" s="527"/>
      <c r="AG276" s="527"/>
      <c r="AH276" s="527"/>
      <c r="AI276" s="527"/>
      <c r="AJ276" s="527"/>
      <c r="AK276" s="527"/>
      <c r="AL276" s="527"/>
      <c r="AM276" s="527"/>
      <c r="AN276" s="527"/>
      <c r="AO276" s="527"/>
      <c r="AP276" s="527"/>
      <c r="AQ276" s="527"/>
      <c r="AR276" s="527"/>
      <c r="AS276" s="527"/>
      <c r="AT276" s="527"/>
      <c r="AU276" s="527"/>
      <c r="AV276" s="527"/>
      <c r="AW276" s="527"/>
      <c r="AX276" s="527"/>
      <c r="AY276" s="527"/>
      <c r="AZ276" s="527"/>
      <c r="BA276" s="527"/>
      <c r="BB276" s="527"/>
      <c r="BC276" s="527"/>
      <c r="BD276" s="527"/>
      <c r="BE276" s="527"/>
      <c r="BF276" s="527"/>
      <c r="BG276" s="527"/>
      <c r="BH276" s="527"/>
      <c r="BI276" s="527"/>
      <c r="BJ276" s="527"/>
      <c r="BK276" s="527"/>
      <c r="BL276" s="527"/>
      <c r="BM276" s="527"/>
      <c r="BN276" s="527"/>
      <c r="BO276" s="527"/>
      <c r="BP276" s="527"/>
      <c r="BQ276" s="527"/>
      <c r="BR276" s="527"/>
      <c r="BS276" s="527"/>
      <c r="BT276" s="527"/>
      <c r="BU276" s="527"/>
      <c r="BV276" s="527"/>
      <c r="BW276" s="527"/>
      <c r="BX276" s="527"/>
      <c r="BY276" s="527"/>
      <c r="BZ276" s="527"/>
      <c r="CA276" s="527"/>
      <c r="CB276" s="527"/>
      <c r="CC276" s="527"/>
      <c r="CD276" s="527"/>
      <c r="CE276" s="527"/>
      <c r="CF276" s="527"/>
      <c r="CG276" s="527"/>
      <c r="CH276" s="527"/>
      <c r="CI276" s="527"/>
      <c r="CJ276" s="527"/>
      <c r="CK276" s="527"/>
      <c r="CL276" s="527"/>
      <c r="CM276" s="527"/>
      <c r="CN276" s="527"/>
      <c r="CO276" s="527"/>
      <c r="CP276" s="527"/>
      <c r="CQ276" s="527"/>
      <c r="CR276" s="527"/>
      <c r="CS276" s="527"/>
      <c r="CT276" s="527"/>
      <c r="CU276" s="527"/>
      <c r="CV276" s="527"/>
      <c r="CW276" s="527"/>
      <c r="CX276" s="527"/>
      <c r="CY276" s="527"/>
      <c r="CZ276" s="527"/>
      <c r="DA276" s="527"/>
      <c r="DB276" s="527"/>
      <c r="DC276" s="527"/>
      <c r="DD276" s="527"/>
      <c r="DE276" s="527"/>
      <c r="DF276" s="527"/>
      <c r="DG276" s="527"/>
      <c r="DH276" s="527"/>
      <c r="DI276" s="527"/>
      <c r="DJ276" s="527"/>
      <c r="DK276" s="527"/>
      <c r="DL276" s="527"/>
      <c r="DM276" s="527"/>
      <c r="DN276" s="527"/>
      <c r="DO276" s="527"/>
    </row>
    <row r="277" spans="1:119" ht="157.5" customHeight="1">
      <c r="A277" s="528"/>
      <c r="B277" s="537"/>
      <c r="C277" s="537"/>
      <c r="D277" s="537"/>
      <c r="E277" s="540"/>
      <c r="F277" s="539"/>
      <c r="G277" s="539"/>
      <c r="H277" s="539"/>
      <c r="I277" s="537"/>
      <c r="J277" s="537"/>
      <c r="K277" s="537"/>
      <c r="L277" s="532"/>
      <c r="M277" s="532"/>
      <c r="N277" s="532"/>
      <c r="O277" s="532"/>
      <c r="P277" s="532"/>
      <c r="Q277" s="537"/>
      <c r="R277" s="537" t="e">
        <f>SUM(F148239)</f>
        <v>#NAME?</v>
      </c>
      <c r="S277" s="537"/>
      <c r="T277" s="537"/>
      <c r="U277" s="537"/>
      <c r="V277" s="537"/>
      <c r="W277" s="537"/>
      <c r="X277" s="537"/>
      <c r="Y277" s="537"/>
      <c r="Z277" s="537"/>
      <c r="AA277" s="537"/>
      <c r="AB277" s="537"/>
      <c r="AC277" s="537"/>
      <c r="AD277" s="537"/>
      <c r="AE277" s="537"/>
      <c r="AF277" s="537"/>
      <c r="AG277" s="537"/>
      <c r="AH277" s="537"/>
      <c r="AI277" s="537"/>
      <c r="AJ277" s="537"/>
      <c r="AK277" s="537"/>
      <c r="AL277" s="537"/>
      <c r="AM277" s="537"/>
      <c r="AN277" s="537"/>
      <c r="AO277" s="537"/>
      <c r="AP277" s="537"/>
      <c r="AQ277" s="537"/>
      <c r="AR277" s="537"/>
      <c r="AS277" s="537"/>
      <c r="AT277" s="537"/>
      <c r="AU277" s="537"/>
      <c r="AV277" s="537"/>
      <c r="AW277" s="537"/>
      <c r="AX277" s="537"/>
      <c r="AY277" s="537"/>
      <c r="AZ277" s="537"/>
      <c r="BA277" s="537"/>
      <c r="BB277" s="537"/>
      <c r="BC277" s="537"/>
      <c r="BD277" s="537"/>
      <c r="BE277" s="537"/>
      <c r="BF277" s="537"/>
      <c r="BG277" s="537"/>
      <c r="BH277" s="537"/>
      <c r="BI277" s="537"/>
      <c r="BJ277" s="537"/>
      <c r="BK277" s="537"/>
      <c r="BL277" s="537"/>
      <c r="BM277" s="537"/>
      <c r="BN277" s="537"/>
      <c r="BO277" s="537"/>
      <c r="BP277" s="537"/>
      <c r="BQ277" s="537"/>
      <c r="BR277" s="537"/>
      <c r="BS277" s="537"/>
      <c r="BT277" s="537"/>
      <c r="BU277" s="537"/>
      <c r="BV277" s="537"/>
      <c r="BW277" s="537"/>
      <c r="BX277" s="537"/>
      <c r="BY277" s="537"/>
      <c r="BZ277" s="537"/>
      <c r="CA277" s="537"/>
      <c r="CB277" s="537"/>
      <c r="CC277" s="537"/>
      <c r="CD277" s="537"/>
      <c r="CE277" s="537"/>
      <c r="CF277" s="537"/>
      <c r="CG277" s="537"/>
      <c r="CH277" s="537"/>
      <c r="CI277" s="537"/>
      <c r="CJ277" s="537"/>
      <c r="CK277" s="537"/>
      <c r="CL277" s="537"/>
      <c r="CM277" s="537"/>
      <c r="CN277" s="537"/>
      <c r="CO277" s="537"/>
      <c r="CP277" s="537"/>
      <c r="CQ277" s="537"/>
      <c r="CR277" s="537"/>
      <c r="CS277" s="537"/>
      <c r="CT277" s="537"/>
      <c r="CU277" s="537"/>
      <c r="CV277" s="537"/>
      <c r="CW277" s="537"/>
      <c r="CX277" s="537"/>
      <c r="CY277" s="537"/>
      <c r="CZ277" s="537"/>
      <c r="DA277" s="537"/>
      <c r="DB277" s="537"/>
      <c r="DC277" s="537"/>
      <c r="DD277" s="537"/>
      <c r="DE277" s="537"/>
      <c r="DF277" s="537"/>
      <c r="DG277" s="537"/>
      <c r="DH277" s="537"/>
      <c r="DI277" s="537"/>
      <c r="DJ277" s="537"/>
      <c r="DK277" s="537"/>
      <c r="DL277" s="537"/>
      <c r="DM277" s="537"/>
      <c r="DN277" s="537"/>
      <c r="DO277" s="537"/>
    </row>
    <row r="278" spans="1:119" ht="157.5" customHeight="1">
      <c r="A278" s="528"/>
      <c r="B278" s="537"/>
      <c r="C278" s="537"/>
      <c r="D278" s="537"/>
      <c r="E278" s="537"/>
      <c r="F278" s="539"/>
      <c r="G278" s="539"/>
      <c r="H278" s="539"/>
      <c r="I278" s="537"/>
      <c r="J278" s="537"/>
      <c r="K278" s="537"/>
      <c r="L278" s="532"/>
      <c r="M278" s="532"/>
      <c r="N278" s="532"/>
      <c r="O278" s="541" t="s">
        <v>1159</v>
      </c>
      <c r="P278" s="541"/>
      <c r="Q278" s="537"/>
      <c r="R278" s="537"/>
      <c r="S278" s="537"/>
      <c r="T278" s="537"/>
      <c r="U278" s="537"/>
      <c r="V278" s="537"/>
      <c r="W278" s="537"/>
      <c r="X278" s="537"/>
      <c r="Y278" s="537"/>
      <c r="Z278" s="537"/>
      <c r="AA278" s="537"/>
      <c r="AB278" s="537"/>
      <c r="AC278" s="537"/>
      <c r="AD278" s="537"/>
      <c r="AE278" s="537"/>
      <c r="AF278" s="537"/>
      <c r="AG278" s="537"/>
      <c r="AH278" s="537"/>
      <c r="AI278" s="537"/>
      <c r="AJ278" s="537"/>
      <c r="AK278" s="537"/>
      <c r="AL278" s="537"/>
      <c r="AM278" s="537"/>
      <c r="AN278" s="537"/>
      <c r="AO278" s="537"/>
      <c r="AP278" s="537"/>
      <c r="AQ278" s="537"/>
      <c r="AR278" s="537"/>
      <c r="AS278" s="537"/>
      <c r="AT278" s="537"/>
      <c r="AU278" s="537"/>
      <c r="AV278" s="537"/>
      <c r="AW278" s="537"/>
      <c r="AX278" s="537"/>
      <c r="AY278" s="537"/>
      <c r="AZ278" s="537"/>
      <c r="BA278" s="537"/>
      <c r="BB278" s="537"/>
      <c r="BC278" s="537"/>
      <c r="BD278" s="537"/>
      <c r="BE278" s="537"/>
      <c r="BF278" s="537"/>
      <c r="BG278" s="537"/>
      <c r="BH278" s="537"/>
      <c r="BI278" s="537"/>
      <c r="BJ278" s="537"/>
      <c r="BK278" s="537"/>
      <c r="BL278" s="537"/>
      <c r="BM278" s="537"/>
      <c r="BN278" s="537"/>
      <c r="BO278" s="537"/>
      <c r="BP278" s="537"/>
      <c r="BQ278" s="537"/>
      <c r="BR278" s="537"/>
      <c r="BS278" s="537"/>
      <c r="BT278" s="537"/>
      <c r="BU278" s="537"/>
      <c r="BV278" s="537"/>
      <c r="BW278" s="537"/>
      <c r="BX278" s="537"/>
      <c r="BY278" s="537"/>
      <c r="BZ278" s="537"/>
      <c r="CA278" s="537"/>
      <c r="CB278" s="537"/>
      <c r="CC278" s="537"/>
      <c r="CD278" s="537"/>
      <c r="CE278" s="537"/>
      <c r="CF278" s="537"/>
      <c r="CG278" s="537"/>
      <c r="CH278" s="537"/>
      <c r="CI278" s="537"/>
      <c r="CJ278" s="537"/>
      <c r="CK278" s="537"/>
      <c r="CL278" s="537"/>
      <c r="CM278" s="537"/>
      <c r="CN278" s="537"/>
      <c r="CO278" s="537"/>
      <c r="CP278" s="537"/>
      <c r="CQ278" s="537"/>
      <c r="CR278" s="537"/>
      <c r="CS278" s="537"/>
      <c r="CT278" s="537"/>
      <c r="CU278" s="537"/>
      <c r="CV278" s="537"/>
      <c r="CW278" s="537"/>
      <c r="CX278" s="537"/>
      <c r="CY278" s="537"/>
      <c r="CZ278" s="537"/>
      <c r="DA278" s="537"/>
      <c r="DB278" s="537"/>
      <c r="DC278" s="537"/>
      <c r="DD278" s="537"/>
      <c r="DE278" s="537"/>
      <c r="DF278" s="537"/>
      <c r="DG278" s="537"/>
      <c r="DH278" s="537"/>
      <c r="DI278" s="537"/>
      <c r="DJ278" s="537"/>
      <c r="DK278" s="537"/>
      <c r="DL278" s="537"/>
      <c r="DM278" s="537"/>
      <c r="DN278" s="537"/>
      <c r="DO278" s="537"/>
    </row>
    <row r="279" spans="1:119" ht="157.5" customHeight="1">
      <c r="A279" s="528"/>
      <c r="B279" s="537"/>
      <c r="C279" s="537"/>
      <c r="D279" s="537"/>
      <c r="E279" s="537"/>
      <c r="F279" s="539"/>
      <c r="G279" s="539"/>
      <c r="H279" s="539"/>
      <c r="I279" s="537"/>
      <c r="J279" s="537"/>
      <c r="K279" s="537"/>
      <c r="L279" s="532"/>
      <c r="M279" s="533"/>
      <c r="N279" s="532"/>
      <c r="O279" s="542"/>
      <c r="P279" s="542"/>
      <c r="Q279" s="537"/>
      <c r="R279" s="537"/>
      <c r="S279" s="537"/>
      <c r="T279" s="537"/>
      <c r="U279" s="537"/>
      <c r="V279" s="537"/>
      <c r="W279" s="537"/>
      <c r="X279" s="537"/>
      <c r="Y279" s="537"/>
      <c r="Z279" s="537"/>
      <c r="AA279" s="537"/>
      <c r="AB279" s="537"/>
      <c r="AC279" s="537"/>
      <c r="AD279" s="537"/>
      <c r="AE279" s="537"/>
      <c r="AF279" s="537"/>
      <c r="AG279" s="537"/>
      <c r="AH279" s="537"/>
      <c r="AI279" s="537"/>
      <c r="AJ279" s="537"/>
      <c r="AK279" s="537"/>
      <c r="AL279" s="537"/>
      <c r="AM279" s="537"/>
      <c r="AN279" s="537"/>
      <c r="AO279" s="537"/>
      <c r="AP279" s="537"/>
      <c r="AQ279" s="537"/>
      <c r="AR279" s="537"/>
      <c r="AS279" s="537"/>
      <c r="AT279" s="537"/>
      <c r="AU279" s="537"/>
      <c r="AV279" s="537"/>
      <c r="AW279" s="537"/>
      <c r="AX279" s="537"/>
      <c r="AY279" s="537"/>
      <c r="AZ279" s="537"/>
      <c r="BA279" s="537"/>
      <c r="BB279" s="537"/>
      <c r="BC279" s="537"/>
      <c r="BD279" s="537"/>
      <c r="BE279" s="537"/>
      <c r="BF279" s="537"/>
      <c r="BG279" s="537"/>
      <c r="BH279" s="537"/>
      <c r="BI279" s="537"/>
      <c r="BJ279" s="537"/>
      <c r="BK279" s="537"/>
      <c r="BL279" s="537"/>
      <c r="BM279" s="537"/>
      <c r="BN279" s="537"/>
      <c r="BO279" s="537"/>
      <c r="BP279" s="537"/>
      <c r="BQ279" s="537"/>
      <c r="BR279" s="537"/>
      <c r="BS279" s="537"/>
      <c r="BT279" s="537"/>
      <c r="BU279" s="537"/>
      <c r="BV279" s="537"/>
      <c r="BW279" s="537"/>
      <c r="BX279" s="537"/>
      <c r="BY279" s="537"/>
      <c r="BZ279" s="537"/>
      <c r="CA279" s="537"/>
      <c r="CB279" s="537"/>
      <c r="CC279" s="537"/>
      <c r="CD279" s="537"/>
      <c r="CE279" s="537"/>
      <c r="CF279" s="537"/>
      <c r="CG279" s="537"/>
      <c r="CH279" s="537"/>
      <c r="CI279" s="537"/>
      <c r="CJ279" s="537"/>
      <c r="CK279" s="537"/>
      <c r="CL279" s="537"/>
      <c r="CM279" s="537"/>
      <c r="CN279" s="537"/>
      <c r="CO279" s="537"/>
      <c r="CP279" s="537"/>
      <c r="CQ279" s="537"/>
      <c r="CR279" s="537"/>
      <c r="CS279" s="537"/>
      <c r="CT279" s="537"/>
      <c r="CU279" s="537"/>
      <c r="CV279" s="537"/>
      <c r="CW279" s="537"/>
      <c r="CX279" s="537"/>
      <c r="CY279" s="537"/>
      <c r="CZ279" s="537"/>
      <c r="DA279" s="537"/>
      <c r="DB279" s="537"/>
      <c r="DC279" s="537"/>
      <c r="DD279" s="537"/>
      <c r="DE279" s="537"/>
      <c r="DF279" s="537"/>
      <c r="DG279" s="537"/>
      <c r="DH279" s="537"/>
      <c r="DI279" s="537"/>
      <c r="DJ279" s="537"/>
      <c r="DK279" s="537"/>
      <c r="DL279" s="537"/>
      <c r="DM279" s="537"/>
      <c r="DN279" s="537"/>
      <c r="DO279" s="537"/>
    </row>
    <row r="280" spans="1:119" ht="157.5" customHeight="1">
      <c r="A280" s="528"/>
      <c r="B280" s="537"/>
      <c r="C280" s="537"/>
      <c r="D280" s="537"/>
      <c r="E280" s="537"/>
      <c r="F280" s="539"/>
      <c r="G280" s="539"/>
      <c r="H280" s="539"/>
      <c r="I280" s="537"/>
      <c r="J280" s="537"/>
      <c r="K280" s="537"/>
      <c r="L280" s="532"/>
      <c r="M280" s="533"/>
      <c r="N280" s="532"/>
      <c r="O280" s="543" t="s">
        <v>1165</v>
      </c>
      <c r="P280" s="543" t="s">
        <v>1166</v>
      </c>
      <c r="Q280" s="537"/>
      <c r="R280" s="537"/>
      <c r="S280" s="537"/>
      <c r="T280" s="537"/>
      <c r="U280" s="537"/>
      <c r="V280" s="537"/>
      <c r="W280" s="537"/>
      <c r="X280" s="537"/>
      <c r="Y280" s="537"/>
      <c r="Z280" s="537"/>
      <c r="AA280" s="537"/>
      <c r="AB280" s="537"/>
      <c r="AC280" s="537"/>
      <c r="AD280" s="537"/>
      <c r="AE280" s="537"/>
      <c r="AF280" s="537"/>
      <c r="AG280" s="537"/>
      <c r="AH280" s="537"/>
      <c r="AI280" s="537"/>
      <c r="AJ280" s="537"/>
      <c r="AK280" s="537"/>
      <c r="AL280" s="537"/>
      <c r="AM280" s="537"/>
      <c r="AN280" s="537"/>
      <c r="AO280" s="537"/>
      <c r="AP280" s="537"/>
      <c r="AQ280" s="537"/>
      <c r="AR280" s="537"/>
      <c r="AS280" s="537"/>
      <c r="AT280" s="537"/>
      <c r="AU280" s="537"/>
      <c r="AV280" s="537"/>
      <c r="AW280" s="537"/>
      <c r="AX280" s="537"/>
      <c r="AY280" s="537"/>
      <c r="AZ280" s="537"/>
      <c r="BA280" s="537"/>
      <c r="BB280" s="537"/>
      <c r="BC280" s="537"/>
      <c r="BD280" s="537"/>
      <c r="BE280" s="537"/>
      <c r="BF280" s="537"/>
      <c r="BG280" s="537"/>
      <c r="BH280" s="537"/>
      <c r="BI280" s="537"/>
      <c r="BJ280" s="537"/>
      <c r="BK280" s="537"/>
      <c r="BL280" s="537"/>
      <c r="BM280" s="537"/>
      <c r="BN280" s="537"/>
      <c r="BO280" s="537"/>
      <c r="BP280" s="537"/>
      <c r="BQ280" s="537"/>
      <c r="BR280" s="537"/>
      <c r="BS280" s="537"/>
      <c r="BT280" s="537"/>
      <c r="BU280" s="537"/>
      <c r="BV280" s="537"/>
      <c r="BW280" s="537"/>
      <c r="BX280" s="537"/>
      <c r="BY280" s="537"/>
      <c r="BZ280" s="537"/>
      <c r="CA280" s="537"/>
      <c r="CB280" s="537"/>
      <c r="CC280" s="537"/>
      <c r="CD280" s="537"/>
      <c r="CE280" s="537"/>
      <c r="CF280" s="537"/>
      <c r="CG280" s="537"/>
      <c r="CH280" s="537"/>
      <c r="CI280" s="537"/>
      <c r="CJ280" s="537"/>
      <c r="CK280" s="537"/>
      <c r="CL280" s="537"/>
      <c r="CM280" s="537"/>
      <c r="CN280" s="537"/>
      <c r="CO280" s="537"/>
      <c r="CP280" s="537"/>
      <c r="CQ280" s="537"/>
      <c r="CR280" s="537"/>
      <c r="CS280" s="537"/>
      <c r="CT280" s="537"/>
      <c r="CU280" s="537"/>
      <c r="CV280" s="537"/>
      <c r="CW280" s="537"/>
      <c r="CX280" s="537"/>
      <c r="CY280" s="537"/>
      <c r="CZ280" s="537"/>
      <c r="DA280" s="537"/>
      <c r="DB280" s="537"/>
      <c r="DC280" s="537"/>
      <c r="DD280" s="537"/>
      <c r="DE280" s="537"/>
      <c r="DF280" s="537"/>
      <c r="DG280" s="537"/>
      <c r="DH280" s="537"/>
      <c r="DI280" s="537"/>
      <c r="DJ280" s="537"/>
      <c r="DK280" s="537"/>
      <c r="DL280" s="537"/>
      <c r="DM280" s="537"/>
      <c r="DN280" s="537"/>
      <c r="DO280" s="537"/>
    </row>
    <row r="281" spans="1:119" ht="157.5" customHeight="1">
      <c r="A281" s="528"/>
      <c r="B281" s="537"/>
      <c r="C281" s="537"/>
      <c r="D281" s="537"/>
      <c r="E281" s="537"/>
      <c r="F281" s="539"/>
      <c r="G281" s="539"/>
      <c r="H281" s="539"/>
      <c r="I281" s="537"/>
      <c r="J281" s="537"/>
      <c r="K281" s="537"/>
      <c r="L281" s="532"/>
      <c r="M281" s="533"/>
      <c r="N281" s="532"/>
      <c r="O281" s="544" t="e">
        <f>SUM(G13:G27)+SUM(G28:G65)+SUM(G71:G79)+SUM(G80:G83)+#REF!+G69+G70+G89+G90+G94+#REF!+#REF!+#REF!+#REF!+G106+G113+G114+G134+#REF!+#REF!</f>
        <v>#REF!</v>
      </c>
      <c r="P281" s="544" t="e">
        <f>SUM(H13:H27)+SUM(H28:H65)+SUM(H71:H79)+SUM(H80:H83)+#REF!+H69+H70+H89+H90+H94+#REF!+#REF!+#REF!+#REF!+H106+H113+H114+H134+#REF!+#REF!</f>
        <v>#REF!</v>
      </c>
      <c r="Q281" s="537"/>
      <c r="R281" s="537"/>
      <c r="S281" s="537"/>
      <c r="T281" s="537"/>
      <c r="U281" s="537"/>
      <c r="V281" s="537"/>
      <c r="W281" s="537"/>
      <c r="X281" s="537"/>
      <c r="Y281" s="537"/>
      <c r="Z281" s="537"/>
      <c r="AA281" s="537"/>
      <c r="AB281" s="537"/>
      <c r="AC281" s="537"/>
      <c r="AD281" s="537"/>
      <c r="AE281" s="537"/>
      <c r="AF281" s="537"/>
      <c r="AG281" s="537"/>
      <c r="AH281" s="537"/>
      <c r="AI281" s="537"/>
      <c r="AJ281" s="537"/>
      <c r="AK281" s="537"/>
      <c r="AL281" s="537"/>
      <c r="AM281" s="537"/>
      <c r="AN281" s="537"/>
      <c r="AO281" s="537"/>
      <c r="AP281" s="537"/>
      <c r="AQ281" s="537"/>
      <c r="AR281" s="537"/>
      <c r="AS281" s="537"/>
      <c r="AT281" s="537"/>
      <c r="AU281" s="537"/>
      <c r="AV281" s="537"/>
      <c r="AW281" s="537"/>
      <c r="AX281" s="537"/>
      <c r="AY281" s="537"/>
      <c r="AZ281" s="537"/>
      <c r="BA281" s="537"/>
      <c r="BB281" s="537"/>
      <c r="BC281" s="537"/>
      <c r="BD281" s="537"/>
      <c r="BE281" s="537"/>
      <c r="BF281" s="537"/>
      <c r="BG281" s="537"/>
      <c r="BH281" s="537"/>
      <c r="BI281" s="537"/>
      <c r="BJ281" s="537"/>
      <c r="BK281" s="537"/>
      <c r="BL281" s="537"/>
      <c r="BM281" s="537"/>
      <c r="BN281" s="537"/>
      <c r="BO281" s="537"/>
      <c r="BP281" s="537"/>
      <c r="BQ281" s="537"/>
      <c r="BR281" s="537"/>
      <c r="BS281" s="537"/>
      <c r="BT281" s="537"/>
      <c r="BU281" s="537"/>
      <c r="BV281" s="537"/>
      <c r="BW281" s="537"/>
      <c r="BX281" s="537"/>
      <c r="BY281" s="537"/>
      <c r="BZ281" s="537"/>
      <c r="CA281" s="537"/>
      <c r="CB281" s="537"/>
      <c r="CC281" s="537"/>
      <c r="CD281" s="537"/>
      <c r="CE281" s="537"/>
      <c r="CF281" s="537"/>
      <c r="CG281" s="537"/>
      <c r="CH281" s="537"/>
      <c r="CI281" s="537"/>
      <c r="CJ281" s="537"/>
      <c r="CK281" s="537"/>
      <c r="CL281" s="537"/>
      <c r="CM281" s="537"/>
      <c r="CN281" s="537"/>
      <c r="CO281" s="537"/>
      <c r="CP281" s="537"/>
      <c r="CQ281" s="537"/>
      <c r="CR281" s="537"/>
      <c r="CS281" s="537"/>
      <c r="CT281" s="537"/>
      <c r="CU281" s="537"/>
      <c r="CV281" s="537"/>
      <c r="CW281" s="537"/>
      <c r="CX281" s="537"/>
      <c r="CY281" s="537"/>
      <c r="CZ281" s="537"/>
      <c r="DA281" s="537"/>
      <c r="DB281" s="537"/>
      <c r="DC281" s="537"/>
      <c r="DD281" s="537"/>
      <c r="DE281" s="537"/>
      <c r="DF281" s="537"/>
      <c r="DG281" s="537"/>
      <c r="DH281" s="537"/>
      <c r="DI281" s="537"/>
      <c r="DJ281" s="537"/>
      <c r="DK281" s="537"/>
      <c r="DL281" s="537"/>
      <c r="DM281" s="537"/>
      <c r="DN281" s="537"/>
      <c r="DO281" s="537"/>
    </row>
    <row r="282" spans="1:119" ht="157.5" customHeight="1">
      <c r="A282" s="528"/>
      <c r="B282" s="537"/>
      <c r="C282" s="537"/>
      <c r="D282" s="537"/>
      <c r="E282" s="537"/>
      <c r="F282" s="539"/>
      <c r="G282" s="539"/>
      <c r="H282" s="539"/>
      <c r="I282" s="537"/>
      <c r="J282" s="537"/>
      <c r="K282" s="537"/>
      <c r="L282" s="532" t="s">
        <v>1138</v>
      </c>
      <c r="M282" s="533"/>
      <c r="N282" s="532"/>
      <c r="O282" s="532"/>
      <c r="P282" s="532"/>
      <c r="Q282" s="537"/>
      <c r="R282" s="537"/>
      <c r="S282" s="537"/>
      <c r="T282" s="537"/>
      <c r="U282" s="537"/>
      <c r="V282" s="537"/>
      <c r="W282" s="537"/>
      <c r="X282" s="537"/>
      <c r="Y282" s="537"/>
      <c r="Z282" s="537"/>
      <c r="AA282" s="537"/>
      <c r="AB282" s="537"/>
      <c r="AC282" s="537"/>
      <c r="AD282" s="537"/>
      <c r="AE282" s="537"/>
      <c r="AF282" s="537"/>
      <c r="AG282" s="537"/>
      <c r="AH282" s="537"/>
      <c r="AI282" s="537"/>
      <c r="AJ282" s="537"/>
      <c r="AK282" s="537"/>
      <c r="AL282" s="537"/>
      <c r="AM282" s="537"/>
      <c r="AN282" s="537"/>
      <c r="AO282" s="537"/>
      <c r="AP282" s="537"/>
      <c r="AQ282" s="537"/>
      <c r="AR282" s="537"/>
      <c r="AS282" s="537"/>
      <c r="AT282" s="537"/>
      <c r="AU282" s="537"/>
      <c r="AV282" s="537"/>
      <c r="AW282" s="537"/>
      <c r="AX282" s="537"/>
      <c r="AY282" s="537"/>
      <c r="AZ282" s="537"/>
      <c r="BA282" s="537"/>
      <c r="BB282" s="537"/>
      <c r="BC282" s="537"/>
      <c r="BD282" s="537"/>
      <c r="BE282" s="537"/>
      <c r="BF282" s="537"/>
      <c r="BG282" s="537"/>
      <c r="BH282" s="537"/>
      <c r="BI282" s="537"/>
      <c r="BJ282" s="537"/>
      <c r="BK282" s="537"/>
      <c r="BL282" s="537"/>
      <c r="BM282" s="537"/>
      <c r="BN282" s="537"/>
      <c r="BO282" s="537"/>
      <c r="BP282" s="537"/>
      <c r="BQ282" s="537"/>
      <c r="BR282" s="537"/>
      <c r="BS282" s="537"/>
      <c r="BT282" s="537"/>
      <c r="BU282" s="537"/>
      <c r="BV282" s="537"/>
      <c r="BW282" s="537"/>
      <c r="BX282" s="537"/>
      <c r="BY282" s="537"/>
      <c r="BZ282" s="537"/>
      <c r="CA282" s="537"/>
      <c r="CB282" s="537"/>
      <c r="CC282" s="537"/>
      <c r="CD282" s="537"/>
      <c r="CE282" s="537"/>
      <c r="CF282" s="537"/>
      <c r="CG282" s="537"/>
      <c r="CH282" s="537"/>
      <c r="CI282" s="537"/>
      <c r="CJ282" s="537"/>
      <c r="CK282" s="537"/>
      <c r="CL282" s="537"/>
      <c r="CM282" s="537"/>
      <c r="CN282" s="537"/>
      <c r="CO282" s="537"/>
      <c r="CP282" s="537"/>
      <c r="CQ282" s="537"/>
      <c r="CR282" s="537"/>
      <c r="CS282" s="537"/>
      <c r="CT282" s="537"/>
      <c r="CU282" s="537"/>
      <c r="CV282" s="537"/>
      <c r="CW282" s="537"/>
      <c r="CX282" s="537"/>
      <c r="CY282" s="537"/>
      <c r="CZ282" s="537"/>
      <c r="DA282" s="537"/>
      <c r="DB282" s="537"/>
      <c r="DC282" s="537"/>
      <c r="DD282" s="537"/>
      <c r="DE282" s="537"/>
      <c r="DF282" s="537"/>
      <c r="DG282" s="537"/>
      <c r="DH282" s="537"/>
      <c r="DI282" s="537"/>
      <c r="DJ282" s="537"/>
      <c r="DK282" s="537"/>
      <c r="DL282" s="537"/>
      <c r="DM282" s="537"/>
      <c r="DN282" s="537"/>
      <c r="DO282" s="537"/>
    </row>
    <row r="283" spans="1:119" s="524" customFormat="1" ht="157.5" customHeight="1">
      <c r="A283" s="545"/>
      <c r="B283" s="537"/>
      <c r="C283" s="537"/>
      <c r="D283" s="537"/>
      <c r="E283" s="537"/>
      <c r="F283" s="539"/>
      <c r="G283" s="539"/>
      <c r="H283" s="539"/>
      <c r="I283" s="537"/>
      <c r="J283" s="537"/>
      <c r="K283" s="537"/>
      <c r="L283" s="546" t="s">
        <v>114</v>
      </c>
      <c r="M283" s="546"/>
      <c r="N283" s="543"/>
      <c r="O283" s="543"/>
      <c r="P283" s="543"/>
      <c r="Q283" s="547"/>
      <c r="R283" s="547"/>
      <c r="S283" s="547"/>
      <c r="T283" s="547"/>
      <c r="U283" s="547"/>
      <c r="V283" s="547"/>
      <c r="W283" s="547"/>
      <c r="X283" s="547"/>
      <c r="Y283" s="547"/>
      <c r="Z283" s="547"/>
      <c r="AA283" s="547"/>
      <c r="AB283" s="547"/>
      <c r="AC283" s="547"/>
      <c r="AD283" s="547"/>
      <c r="AE283" s="547"/>
      <c r="AF283" s="547"/>
      <c r="AG283" s="547"/>
      <c r="AH283" s="547"/>
      <c r="AI283" s="547"/>
      <c r="AJ283" s="547"/>
      <c r="AK283" s="547"/>
      <c r="AL283" s="547"/>
      <c r="AM283" s="547"/>
      <c r="AN283" s="547"/>
      <c r="AO283" s="547"/>
      <c r="AP283" s="547"/>
      <c r="AQ283" s="547"/>
      <c r="AR283" s="547"/>
      <c r="AS283" s="547"/>
      <c r="AT283" s="547"/>
      <c r="AU283" s="547"/>
      <c r="AV283" s="547"/>
      <c r="AW283" s="547"/>
      <c r="AX283" s="547"/>
      <c r="AY283" s="547"/>
      <c r="AZ283" s="547"/>
      <c r="BA283" s="547"/>
      <c r="BB283" s="547"/>
      <c r="BC283" s="547"/>
      <c r="BD283" s="547"/>
      <c r="BE283" s="547"/>
      <c r="BF283" s="547"/>
      <c r="BG283" s="547"/>
      <c r="BH283" s="547"/>
      <c r="BI283" s="547"/>
      <c r="BJ283" s="547"/>
      <c r="BK283" s="547"/>
      <c r="BL283" s="547"/>
      <c r="BM283" s="547"/>
      <c r="BN283" s="547"/>
      <c r="BO283" s="547"/>
      <c r="BP283" s="547"/>
      <c r="BQ283" s="547"/>
      <c r="BR283" s="547"/>
      <c r="BS283" s="547"/>
      <c r="BT283" s="547"/>
      <c r="BU283" s="547"/>
      <c r="BV283" s="547"/>
      <c r="BW283" s="547"/>
      <c r="BX283" s="547"/>
      <c r="BY283" s="547"/>
      <c r="BZ283" s="547"/>
      <c r="CA283" s="547"/>
      <c r="CB283" s="547"/>
      <c r="CC283" s="547"/>
      <c r="CD283" s="547"/>
      <c r="CE283" s="547"/>
      <c r="CF283" s="547"/>
      <c r="CG283" s="547"/>
      <c r="CH283" s="547"/>
      <c r="CI283" s="547"/>
      <c r="CJ283" s="547"/>
      <c r="CK283" s="547"/>
      <c r="CL283" s="547"/>
      <c r="CM283" s="547"/>
      <c r="CN283" s="547"/>
      <c r="CO283" s="547"/>
      <c r="CP283" s="547"/>
      <c r="CQ283" s="547"/>
      <c r="CR283" s="547"/>
      <c r="CS283" s="547"/>
      <c r="CT283" s="547"/>
      <c r="CU283" s="547"/>
      <c r="CV283" s="547"/>
      <c r="CW283" s="547"/>
      <c r="CX283" s="547"/>
      <c r="CY283" s="547"/>
      <c r="CZ283" s="547"/>
      <c r="DA283" s="547"/>
      <c r="DB283" s="547"/>
      <c r="DC283" s="547"/>
      <c r="DD283" s="547"/>
      <c r="DE283" s="547"/>
      <c r="DF283" s="547"/>
      <c r="DG283" s="547"/>
      <c r="DH283" s="547"/>
      <c r="DI283" s="547"/>
      <c r="DJ283" s="547"/>
      <c r="DK283" s="547"/>
      <c r="DL283" s="547"/>
      <c r="DM283" s="547"/>
      <c r="DN283" s="547"/>
      <c r="DO283" s="547"/>
    </row>
    <row r="284" spans="1:119" ht="157.5" customHeight="1">
      <c r="A284" s="528"/>
      <c r="B284" s="537"/>
      <c r="C284" s="537"/>
      <c r="D284" s="537"/>
      <c r="E284" s="537"/>
      <c r="F284" s="539"/>
      <c r="G284" s="539"/>
      <c r="H284" s="539"/>
      <c r="I284" s="537"/>
      <c r="J284" s="537"/>
      <c r="K284" s="539"/>
      <c r="L284" s="544" t="e">
        <f>G13+G14+G15+G16+G17+#REF!+G28+G29+G30+G32+#REF!+G33+G34+G35+G43+G44+G45+G46+G47+G48+G49+G50+G51+G52+G53+G54+G55+G56+G57+#REF!+G91+G92+G93+G143</f>
        <v>#REF!</v>
      </c>
      <c r="M284" s="544" t="e">
        <f>H13+H14+H15+H16+H17+#REF!+H28+H29+H30+H32+#REF!+H33+H34+H35+H43+H44+H45+H46+H47+H48+H49+H50+H51+H52+H53+H54+H55+H56+H57+#REF!+H91+H92+H93+H143</f>
        <v>#REF!</v>
      </c>
      <c r="N284" s="532"/>
      <c r="O284" s="532"/>
      <c r="P284" s="532"/>
      <c r="Q284" s="537"/>
      <c r="R284" s="537"/>
      <c r="S284" s="537"/>
      <c r="T284" s="537"/>
      <c r="U284" s="537"/>
      <c r="V284" s="537"/>
      <c r="W284" s="537"/>
      <c r="X284" s="537"/>
      <c r="Y284" s="537"/>
      <c r="Z284" s="537"/>
      <c r="AA284" s="537"/>
      <c r="AB284" s="537"/>
      <c r="AC284" s="537"/>
      <c r="AD284" s="537"/>
      <c r="AE284" s="537"/>
      <c r="AF284" s="537"/>
      <c r="AG284" s="537"/>
      <c r="AH284" s="537"/>
      <c r="AI284" s="537"/>
      <c r="AJ284" s="537"/>
      <c r="AK284" s="537"/>
      <c r="AL284" s="537"/>
      <c r="AM284" s="537"/>
      <c r="AN284" s="537"/>
      <c r="AO284" s="537"/>
      <c r="AP284" s="537"/>
      <c r="AQ284" s="537"/>
      <c r="AR284" s="537"/>
      <c r="AS284" s="537"/>
      <c r="AT284" s="537"/>
      <c r="AU284" s="537"/>
      <c r="AV284" s="537"/>
      <c r="AW284" s="537"/>
      <c r="AX284" s="537"/>
      <c r="AY284" s="537"/>
      <c r="AZ284" s="537"/>
      <c r="BA284" s="537"/>
      <c r="BB284" s="537"/>
      <c r="BC284" s="537"/>
      <c r="BD284" s="537"/>
      <c r="BE284" s="537"/>
      <c r="BF284" s="537"/>
      <c r="BG284" s="537"/>
      <c r="BH284" s="537"/>
      <c r="BI284" s="537"/>
      <c r="BJ284" s="537"/>
      <c r="BK284" s="537"/>
      <c r="BL284" s="537"/>
      <c r="BM284" s="537"/>
      <c r="BN284" s="537"/>
      <c r="BO284" s="537"/>
      <c r="BP284" s="537"/>
      <c r="BQ284" s="537"/>
      <c r="BR284" s="537"/>
      <c r="BS284" s="537"/>
      <c r="BT284" s="537"/>
      <c r="BU284" s="537"/>
      <c r="BV284" s="537"/>
      <c r="BW284" s="537"/>
      <c r="BX284" s="537"/>
      <c r="BY284" s="537"/>
      <c r="BZ284" s="537"/>
      <c r="CA284" s="537"/>
      <c r="CB284" s="537"/>
      <c r="CC284" s="537"/>
      <c r="CD284" s="537"/>
      <c r="CE284" s="537"/>
      <c r="CF284" s="537"/>
      <c r="CG284" s="537"/>
      <c r="CH284" s="537"/>
      <c r="CI284" s="537"/>
      <c r="CJ284" s="537"/>
      <c r="CK284" s="537"/>
      <c r="CL284" s="537"/>
      <c r="CM284" s="537"/>
      <c r="CN284" s="537"/>
      <c r="CO284" s="537"/>
      <c r="CP284" s="537"/>
      <c r="CQ284" s="537"/>
      <c r="CR284" s="537"/>
      <c r="CS284" s="537"/>
      <c r="CT284" s="537"/>
      <c r="CU284" s="537"/>
      <c r="CV284" s="537"/>
      <c r="CW284" s="537"/>
      <c r="CX284" s="537"/>
      <c r="CY284" s="537"/>
      <c r="CZ284" s="537"/>
      <c r="DA284" s="537"/>
      <c r="DB284" s="537"/>
      <c r="DC284" s="537"/>
      <c r="DD284" s="537"/>
      <c r="DE284" s="537"/>
      <c r="DF284" s="537"/>
      <c r="DG284" s="537"/>
      <c r="DH284" s="537"/>
      <c r="DI284" s="537"/>
      <c r="DJ284" s="537"/>
      <c r="DK284" s="537"/>
      <c r="DL284" s="537"/>
      <c r="DM284" s="537"/>
      <c r="DN284" s="537"/>
      <c r="DO284" s="537"/>
    </row>
    <row r="285" spans="1:119" ht="157.5" customHeight="1">
      <c r="A285" s="528"/>
      <c r="B285" s="537"/>
      <c r="C285" s="537"/>
      <c r="D285" s="537"/>
      <c r="E285" s="537"/>
      <c r="F285" s="539"/>
      <c r="G285" s="539"/>
      <c r="H285" s="539"/>
      <c r="I285" s="537"/>
      <c r="J285" s="537"/>
      <c r="K285" s="537"/>
      <c r="L285" s="543"/>
      <c r="M285" s="533"/>
      <c r="N285" s="532"/>
      <c r="O285" s="532"/>
      <c r="P285" s="532"/>
      <c r="Q285" s="537"/>
      <c r="R285" s="537"/>
      <c r="S285" s="537"/>
      <c r="T285" s="537"/>
      <c r="U285" s="537"/>
      <c r="V285" s="537"/>
      <c r="W285" s="537"/>
      <c r="X285" s="537"/>
      <c r="Y285" s="537"/>
      <c r="Z285" s="537"/>
      <c r="AA285" s="537"/>
      <c r="AB285" s="537"/>
      <c r="AC285" s="537"/>
      <c r="AD285" s="537"/>
      <c r="AE285" s="537"/>
      <c r="AF285" s="537"/>
      <c r="AG285" s="537"/>
      <c r="AH285" s="537"/>
      <c r="AI285" s="537"/>
      <c r="AJ285" s="537"/>
      <c r="AK285" s="537"/>
      <c r="AL285" s="537"/>
      <c r="AM285" s="537"/>
      <c r="AN285" s="537"/>
      <c r="AO285" s="537"/>
      <c r="AP285" s="537"/>
      <c r="AQ285" s="537"/>
      <c r="AR285" s="537"/>
      <c r="AS285" s="537"/>
      <c r="AT285" s="537"/>
      <c r="AU285" s="537"/>
      <c r="AV285" s="537"/>
      <c r="AW285" s="537"/>
      <c r="AX285" s="537"/>
      <c r="AY285" s="537"/>
      <c r="AZ285" s="537"/>
      <c r="BA285" s="537"/>
      <c r="BB285" s="537"/>
      <c r="BC285" s="537"/>
      <c r="BD285" s="537"/>
      <c r="BE285" s="537"/>
      <c r="BF285" s="537"/>
      <c r="BG285" s="537"/>
      <c r="BH285" s="537"/>
      <c r="BI285" s="537"/>
      <c r="BJ285" s="537"/>
      <c r="BK285" s="537"/>
      <c r="BL285" s="537"/>
      <c r="BM285" s="537"/>
      <c r="BN285" s="537"/>
      <c r="BO285" s="537"/>
      <c r="BP285" s="537"/>
      <c r="BQ285" s="537"/>
      <c r="BR285" s="537"/>
      <c r="BS285" s="537"/>
      <c r="BT285" s="537"/>
      <c r="BU285" s="537"/>
      <c r="BV285" s="537"/>
      <c r="BW285" s="537"/>
      <c r="BX285" s="537"/>
      <c r="BY285" s="537"/>
      <c r="BZ285" s="537"/>
      <c r="CA285" s="537"/>
      <c r="CB285" s="537"/>
      <c r="CC285" s="537"/>
      <c r="CD285" s="537"/>
      <c r="CE285" s="537"/>
      <c r="CF285" s="537"/>
      <c r="CG285" s="537"/>
      <c r="CH285" s="537"/>
      <c r="CI285" s="537"/>
      <c r="CJ285" s="537"/>
      <c r="CK285" s="537"/>
      <c r="CL285" s="537"/>
      <c r="CM285" s="537"/>
      <c r="CN285" s="537"/>
      <c r="CO285" s="537"/>
      <c r="CP285" s="537"/>
      <c r="CQ285" s="537"/>
      <c r="CR285" s="537"/>
      <c r="CS285" s="537"/>
      <c r="CT285" s="537"/>
      <c r="CU285" s="537"/>
      <c r="CV285" s="537"/>
      <c r="CW285" s="537"/>
      <c r="CX285" s="537"/>
      <c r="CY285" s="537"/>
      <c r="CZ285" s="537"/>
      <c r="DA285" s="537"/>
      <c r="DB285" s="537"/>
      <c r="DC285" s="537"/>
      <c r="DD285" s="537"/>
      <c r="DE285" s="537"/>
      <c r="DF285" s="537"/>
      <c r="DG285" s="537"/>
      <c r="DH285" s="537"/>
      <c r="DI285" s="537"/>
      <c r="DJ285" s="537"/>
      <c r="DK285" s="537"/>
      <c r="DL285" s="537"/>
      <c r="DM285" s="537"/>
      <c r="DN285" s="537"/>
      <c r="DO285" s="537"/>
    </row>
    <row r="286" spans="1:119" ht="157.5" customHeight="1">
      <c r="A286" s="528"/>
      <c r="B286" s="537"/>
      <c r="C286" s="537"/>
      <c r="D286" s="537"/>
      <c r="E286" s="537"/>
      <c r="F286" s="539"/>
      <c r="G286" s="539"/>
      <c r="H286" s="539"/>
      <c r="I286" s="537"/>
      <c r="J286" s="537"/>
      <c r="K286" s="537"/>
      <c r="L286" s="537"/>
      <c r="M286" s="548"/>
      <c r="N286" s="537"/>
      <c r="O286" s="537"/>
      <c r="P286" s="537"/>
      <c r="Q286" s="537"/>
      <c r="R286" s="537"/>
      <c r="S286" s="537"/>
      <c r="T286" s="537"/>
      <c r="U286" s="537"/>
      <c r="V286" s="537"/>
      <c r="W286" s="537"/>
      <c r="X286" s="537"/>
      <c r="Y286" s="537"/>
      <c r="Z286" s="537"/>
      <c r="AA286" s="537"/>
      <c r="AB286" s="537"/>
      <c r="AC286" s="537"/>
      <c r="AD286" s="537"/>
      <c r="AE286" s="537"/>
      <c r="AF286" s="537"/>
      <c r="AG286" s="537"/>
      <c r="AH286" s="537"/>
      <c r="AI286" s="537"/>
      <c r="AJ286" s="537"/>
      <c r="AK286" s="537"/>
      <c r="AL286" s="537"/>
      <c r="AM286" s="537"/>
      <c r="AN286" s="537"/>
      <c r="AO286" s="537"/>
      <c r="AP286" s="537"/>
      <c r="AQ286" s="537"/>
      <c r="AR286" s="537"/>
      <c r="AS286" s="537"/>
      <c r="AT286" s="537"/>
      <c r="AU286" s="537"/>
      <c r="AV286" s="537"/>
      <c r="AW286" s="537"/>
      <c r="AX286" s="537"/>
      <c r="AY286" s="537"/>
      <c r="AZ286" s="537"/>
      <c r="BA286" s="537"/>
      <c r="BB286" s="537"/>
      <c r="BC286" s="537"/>
      <c r="BD286" s="537"/>
      <c r="BE286" s="537"/>
      <c r="BF286" s="537"/>
      <c r="BG286" s="537"/>
      <c r="BH286" s="537"/>
      <c r="BI286" s="537"/>
      <c r="BJ286" s="537"/>
      <c r="BK286" s="537"/>
      <c r="BL286" s="537"/>
      <c r="BM286" s="537"/>
      <c r="BN286" s="537"/>
      <c r="BO286" s="537"/>
      <c r="BP286" s="537"/>
      <c r="BQ286" s="537"/>
      <c r="BR286" s="537"/>
      <c r="BS286" s="537"/>
      <c r="BT286" s="537"/>
      <c r="BU286" s="537"/>
      <c r="BV286" s="537"/>
      <c r="BW286" s="537"/>
      <c r="BX286" s="537"/>
      <c r="BY286" s="537"/>
      <c r="BZ286" s="537"/>
      <c r="CA286" s="537"/>
      <c r="CB286" s="537"/>
      <c r="CC286" s="537"/>
      <c r="CD286" s="537"/>
      <c r="CE286" s="537"/>
      <c r="CF286" s="537"/>
      <c r="CG286" s="537"/>
      <c r="CH286" s="537"/>
      <c r="CI286" s="537"/>
      <c r="CJ286" s="537"/>
      <c r="CK286" s="537"/>
      <c r="CL286" s="537"/>
      <c r="CM286" s="537"/>
      <c r="CN286" s="537"/>
      <c r="CO286" s="537"/>
      <c r="CP286" s="537"/>
      <c r="CQ286" s="537"/>
      <c r="CR286" s="537"/>
      <c r="CS286" s="537"/>
      <c r="CT286" s="537"/>
      <c r="CU286" s="537"/>
      <c r="CV286" s="537"/>
      <c r="CW286" s="537"/>
      <c r="CX286" s="537"/>
      <c r="CY286" s="537"/>
      <c r="CZ286" s="537"/>
      <c r="DA286" s="537"/>
      <c r="DB286" s="537"/>
      <c r="DC286" s="537"/>
      <c r="DD286" s="537"/>
      <c r="DE286" s="537"/>
      <c r="DF286" s="537"/>
      <c r="DG286" s="537"/>
      <c r="DH286" s="537"/>
      <c r="DI286" s="537"/>
      <c r="DJ286" s="537"/>
      <c r="DK286" s="537"/>
      <c r="DL286" s="537"/>
      <c r="DM286" s="537"/>
      <c r="DN286" s="537"/>
      <c r="DO286" s="537"/>
    </row>
    <row r="287" spans="1:119" ht="157.5" customHeight="1">
      <c r="A287" s="528"/>
      <c r="B287" s="537"/>
      <c r="C287" s="537"/>
      <c r="D287" s="537"/>
      <c r="E287" s="537"/>
      <c r="F287" s="539"/>
      <c r="G287" s="539"/>
      <c r="H287" s="539"/>
      <c r="I287" s="537"/>
      <c r="J287" s="537"/>
      <c r="K287" s="537"/>
      <c r="L287" s="537"/>
      <c r="M287" s="548"/>
      <c r="N287" s="537"/>
      <c r="O287" s="537"/>
      <c r="P287" s="537"/>
      <c r="Q287" s="537"/>
      <c r="R287" s="537"/>
      <c r="S287" s="537"/>
      <c r="T287" s="537"/>
      <c r="U287" s="537"/>
      <c r="V287" s="537"/>
      <c r="W287" s="537"/>
      <c r="X287" s="537"/>
      <c r="Y287" s="537"/>
      <c r="Z287" s="537"/>
      <c r="AA287" s="537"/>
      <c r="AB287" s="537"/>
      <c r="AC287" s="537"/>
      <c r="AD287" s="537"/>
      <c r="AE287" s="537"/>
      <c r="AF287" s="537"/>
      <c r="AG287" s="537"/>
      <c r="AH287" s="537"/>
      <c r="AI287" s="537"/>
      <c r="AJ287" s="537"/>
      <c r="AK287" s="537"/>
      <c r="AL287" s="537"/>
      <c r="AM287" s="537"/>
      <c r="AN287" s="537"/>
      <c r="AO287" s="537"/>
      <c r="AP287" s="537"/>
      <c r="AQ287" s="537"/>
      <c r="AR287" s="537"/>
      <c r="AS287" s="537"/>
      <c r="AT287" s="537"/>
      <c r="AU287" s="537"/>
      <c r="AV287" s="537"/>
      <c r="AW287" s="537"/>
      <c r="AX287" s="537"/>
      <c r="AY287" s="537"/>
      <c r="AZ287" s="537"/>
      <c r="BA287" s="537"/>
      <c r="BB287" s="537"/>
      <c r="BC287" s="537"/>
      <c r="BD287" s="537"/>
      <c r="BE287" s="537"/>
      <c r="BF287" s="537"/>
      <c r="BG287" s="537"/>
      <c r="BH287" s="537"/>
      <c r="BI287" s="537"/>
      <c r="BJ287" s="537"/>
      <c r="BK287" s="537"/>
      <c r="BL287" s="537"/>
      <c r="BM287" s="537"/>
      <c r="BN287" s="537"/>
      <c r="BO287" s="537"/>
      <c r="BP287" s="537"/>
      <c r="BQ287" s="537"/>
      <c r="BR287" s="537"/>
      <c r="BS287" s="537"/>
      <c r="BT287" s="537"/>
      <c r="BU287" s="537"/>
      <c r="BV287" s="537"/>
      <c r="BW287" s="537"/>
      <c r="BX287" s="537"/>
      <c r="BY287" s="537"/>
      <c r="BZ287" s="537"/>
      <c r="CA287" s="537"/>
      <c r="CB287" s="537"/>
      <c r="CC287" s="537"/>
      <c r="CD287" s="537"/>
      <c r="CE287" s="537"/>
      <c r="CF287" s="537"/>
      <c r="CG287" s="537"/>
      <c r="CH287" s="537"/>
      <c r="CI287" s="537"/>
      <c r="CJ287" s="537"/>
      <c r="CK287" s="537"/>
      <c r="CL287" s="537"/>
      <c r="CM287" s="537"/>
      <c r="CN287" s="537"/>
      <c r="CO287" s="537"/>
      <c r="CP287" s="537"/>
      <c r="CQ287" s="537"/>
      <c r="CR287" s="537"/>
      <c r="CS287" s="537"/>
      <c r="CT287" s="537"/>
      <c r="CU287" s="537"/>
      <c r="CV287" s="537"/>
      <c r="CW287" s="537"/>
      <c r="CX287" s="537"/>
      <c r="CY287" s="537"/>
      <c r="CZ287" s="537"/>
      <c r="DA287" s="537"/>
      <c r="DB287" s="537"/>
      <c r="DC287" s="537"/>
      <c r="DD287" s="537"/>
      <c r="DE287" s="537"/>
      <c r="DF287" s="537"/>
      <c r="DG287" s="537"/>
      <c r="DH287" s="537"/>
      <c r="DI287" s="537"/>
      <c r="DJ287" s="537"/>
      <c r="DK287" s="537"/>
      <c r="DL287" s="537"/>
      <c r="DM287" s="537"/>
      <c r="DN287" s="537"/>
      <c r="DO287" s="537"/>
    </row>
    <row r="288" spans="1:119" ht="157.5" customHeight="1">
      <c r="A288" s="528"/>
      <c r="B288" s="537"/>
      <c r="C288" s="537"/>
      <c r="D288" s="537"/>
      <c r="E288" s="537"/>
      <c r="F288" s="539"/>
      <c r="G288" s="539"/>
      <c r="H288" s="539"/>
      <c r="I288" s="537"/>
      <c r="J288" s="537"/>
      <c r="K288" s="537"/>
      <c r="L288" s="537"/>
      <c r="M288" s="548"/>
      <c r="N288" s="537"/>
      <c r="O288" s="537"/>
      <c r="P288" s="537"/>
      <c r="Q288" s="537"/>
      <c r="R288" s="537"/>
      <c r="S288" s="537"/>
      <c r="T288" s="537"/>
      <c r="U288" s="537"/>
      <c r="V288" s="537"/>
      <c r="W288" s="537"/>
      <c r="X288" s="537"/>
      <c r="Y288" s="537"/>
      <c r="Z288" s="537"/>
      <c r="AA288" s="537"/>
      <c r="AB288" s="537"/>
      <c r="AC288" s="537"/>
      <c r="AD288" s="537"/>
      <c r="AE288" s="537"/>
      <c r="AF288" s="537"/>
      <c r="AG288" s="537"/>
      <c r="AH288" s="537"/>
      <c r="AI288" s="537"/>
      <c r="AJ288" s="537"/>
      <c r="AK288" s="537"/>
      <c r="AL288" s="537"/>
      <c r="AM288" s="537"/>
      <c r="AN288" s="537"/>
      <c r="AO288" s="537"/>
      <c r="AP288" s="537"/>
      <c r="AQ288" s="537"/>
      <c r="AR288" s="537"/>
      <c r="AS288" s="537"/>
      <c r="AT288" s="537"/>
      <c r="AU288" s="537"/>
      <c r="AV288" s="537"/>
      <c r="AW288" s="537"/>
      <c r="AX288" s="537"/>
      <c r="AY288" s="537"/>
      <c r="AZ288" s="537"/>
      <c r="BA288" s="537"/>
      <c r="BB288" s="537"/>
      <c r="BC288" s="537"/>
      <c r="BD288" s="537"/>
      <c r="BE288" s="537"/>
      <c r="BF288" s="537"/>
      <c r="BG288" s="537"/>
      <c r="BH288" s="537"/>
      <c r="BI288" s="537"/>
      <c r="BJ288" s="537"/>
      <c r="BK288" s="537"/>
      <c r="BL288" s="537"/>
      <c r="BM288" s="537"/>
      <c r="BN288" s="537"/>
      <c r="BO288" s="537"/>
      <c r="BP288" s="537"/>
      <c r="BQ288" s="537"/>
      <c r="BR288" s="537"/>
      <c r="BS288" s="537"/>
      <c r="BT288" s="537"/>
      <c r="BU288" s="537"/>
      <c r="BV288" s="537"/>
      <c r="BW288" s="537"/>
      <c r="BX288" s="537"/>
      <c r="BY288" s="537"/>
      <c r="BZ288" s="537"/>
      <c r="CA288" s="537"/>
      <c r="CB288" s="537"/>
      <c r="CC288" s="537"/>
      <c r="CD288" s="537"/>
      <c r="CE288" s="537"/>
      <c r="CF288" s="537"/>
      <c r="CG288" s="537"/>
      <c r="CH288" s="537"/>
      <c r="CI288" s="537"/>
      <c r="CJ288" s="537"/>
      <c r="CK288" s="537"/>
      <c r="CL288" s="537"/>
      <c r="CM288" s="537"/>
      <c r="CN288" s="537"/>
      <c r="CO288" s="537"/>
      <c r="CP288" s="537"/>
      <c r="CQ288" s="537"/>
      <c r="CR288" s="537"/>
      <c r="CS288" s="537"/>
      <c r="CT288" s="537"/>
      <c r="CU288" s="537"/>
      <c r="CV288" s="537"/>
      <c r="CW288" s="537"/>
      <c r="CX288" s="537"/>
      <c r="CY288" s="537"/>
      <c r="CZ288" s="537"/>
      <c r="DA288" s="537"/>
      <c r="DB288" s="537"/>
      <c r="DC288" s="537"/>
      <c r="DD288" s="537"/>
      <c r="DE288" s="537"/>
      <c r="DF288" s="537"/>
      <c r="DG288" s="537"/>
      <c r="DH288" s="537"/>
      <c r="DI288" s="537"/>
      <c r="DJ288" s="537"/>
      <c r="DK288" s="537"/>
      <c r="DL288" s="537"/>
      <c r="DM288" s="537"/>
      <c r="DN288" s="537"/>
      <c r="DO288" s="537"/>
    </row>
    <row r="289" spans="1:119" ht="157.5" customHeight="1">
      <c r="A289" s="528"/>
      <c r="B289" s="537"/>
      <c r="C289" s="537"/>
      <c r="D289" s="537"/>
      <c r="E289" s="537"/>
      <c r="F289" s="539"/>
      <c r="G289" s="539"/>
      <c r="H289" s="539"/>
      <c r="I289" s="537"/>
      <c r="J289" s="537"/>
      <c r="K289" s="537"/>
      <c r="L289" s="537"/>
      <c r="M289" s="548"/>
      <c r="N289" s="537"/>
      <c r="O289" s="537"/>
      <c r="P289" s="537"/>
      <c r="Q289" s="537"/>
      <c r="R289" s="537"/>
      <c r="S289" s="537"/>
      <c r="T289" s="537"/>
      <c r="U289" s="537"/>
      <c r="V289" s="537"/>
      <c r="W289" s="537"/>
      <c r="X289" s="537"/>
      <c r="Y289" s="537"/>
      <c r="Z289" s="537"/>
      <c r="AA289" s="537"/>
      <c r="AB289" s="537"/>
      <c r="AC289" s="537"/>
      <c r="AD289" s="537"/>
      <c r="AE289" s="537"/>
      <c r="AF289" s="537"/>
      <c r="AG289" s="537"/>
      <c r="AH289" s="537"/>
      <c r="AI289" s="537"/>
      <c r="AJ289" s="537"/>
      <c r="AK289" s="537"/>
      <c r="AL289" s="537"/>
      <c r="AM289" s="537"/>
      <c r="AN289" s="537"/>
      <c r="AO289" s="537"/>
      <c r="AP289" s="537"/>
      <c r="AQ289" s="537"/>
      <c r="AR289" s="537"/>
      <c r="AS289" s="537"/>
      <c r="AT289" s="537"/>
      <c r="AU289" s="537"/>
      <c r="AV289" s="537"/>
      <c r="AW289" s="537"/>
      <c r="AX289" s="537"/>
      <c r="AY289" s="537"/>
      <c r="AZ289" s="537"/>
      <c r="BA289" s="537"/>
      <c r="BB289" s="537"/>
      <c r="BC289" s="537"/>
      <c r="BD289" s="537"/>
      <c r="BE289" s="537"/>
      <c r="BF289" s="537"/>
      <c r="BG289" s="537"/>
      <c r="BH289" s="537"/>
      <c r="BI289" s="537"/>
      <c r="BJ289" s="537"/>
      <c r="BK289" s="537"/>
      <c r="BL289" s="537"/>
      <c r="BM289" s="537"/>
      <c r="BN289" s="537"/>
      <c r="BO289" s="537"/>
      <c r="BP289" s="537"/>
      <c r="BQ289" s="537"/>
      <c r="BR289" s="537"/>
      <c r="BS289" s="537"/>
      <c r="BT289" s="537"/>
      <c r="BU289" s="537"/>
      <c r="BV289" s="537"/>
      <c r="BW289" s="537"/>
      <c r="BX289" s="537"/>
      <c r="BY289" s="537"/>
      <c r="BZ289" s="537"/>
      <c r="CA289" s="537"/>
      <c r="CB289" s="537"/>
      <c r="CC289" s="537"/>
      <c r="CD289" s="537"/>
      <c r="CE289" s="537"/>
      <c r="CF289" s="537"/>
      <c r="CG289" s="537"/>
      <c r="CH289" s="537"/>
      <c r="CI289" s="537"/>
      <c r="CJ289" s="537"/>
      <c r="CK289" s="537"/>
      <c r="CL289" s="537"/>
      <c r="CM289" s="537"/>
      <c r="CN289" s="537"/>
      <c r="CO289" s="537"/>
      <c r="CP289" s="537"/>
      <c r="CQ289" s="537"/>
      <c r="CR289" s="537"/>
      <c r="CS289" s="537"/>
      <c r="CT289" s="537"/>
      <c r="CU289" s="537"/>
      <c r="CV289" s="537"/>
      <c r="CW289" s="537"/>
      <c r="CX289" s="537"/>
      <c r="CY289" s="537"/>
      <c r="CZ289" s="537"/>
      <c r="DA289" s="537"/>
      <c r="DB289" s="537"/>
      <c r="DC289" s="537"/>
      <c r="DD289" s="537"/>
      <c r="DE289" s="537"/>
      <c r="DF289" s="537"/>
      <c r="DG289" s="537"/>
      <c r="DH289" s="537"/>
      <c r="DI289" s="537"/>
      <c r="DJ289" s="537"/>
      <c r="DK289" s="537"/>
      <c r="DL289" s="537"/>
      <c r="DM289" s="537"/>
      <c r="DN289" s="537"/>
      <c r="DO289" s="537"/>
    </row>
    <row r="290" spans="1:119" ht="157.5" customHeight="1">
      <c r="A290" s="528"/>
      <c r="B290" s="537"/>
      <c r="C290" s="537"/>
      <c r="D290" s="537"/>
      <c r="E290" s="537"/>
      <c r="F290" s="539"/>
      <c r="G290" s="539"/>
      <c r="H290" s="539"/>
      <c r="I290" s="537"/>
      <c r="J290" s="537"/>
      <c r="K290" s="537"/>
      <c r="L290" s="537"/>
      <c r="M290" s="548"/>
      <c r="N290" s="537"/>
      <c r="O290" s="537"/>
      <c r="P290" s="537"/>
      <c r="Q290" s="537"/>
      <c r="R290" s="537"/>
      <c r="S290" s="537"/>
      <c r="T290" s="537"/>
      <c r="U290" s="537"/>
      <c r="V290" s="537"/>
      <c r="W290" s="537"/>
      <c r="X290" s="537"/>
      <c r="Y290" s="537"/>
      <c r="Z290" s="537"/>
      <c r="AA290" s="537"/>
      <c r="AB290" s="537"/>
      <c r="AC290" s="537"/>
      <c r="AD290" s="537"/>
      <c r="AE290" s="537"/>
      <c r="AF290" s="537"/>
      <c r="AG290" s="537"/>
      <c r="AH290" s="537"/>
      <c r="AI290" s="537"/>
      <c r="AJ290" s="537"/>
      <c r="AK290" s="537"/>
      <c r="AL290" s="537"/>
      <c r="AM290" s="537"/>
      <c r="AN290" s="537"/>
      <c r="AO290" s="537"/>
      <c r="AP290" s="537"/>
      <c r="AQ290" s="537"/>
      <c r="AR290" s="537"/>
      <c r="AS290" s="537"/>
      <c r="AT290" s="537"/>
      <c r="AU290" s="537"/>
      <c r="AV290" s="537"/>
      <c r="AW290" s="537"/>
      <c r="AX290" s="537"/>
      <c r="AY290" s="537"/>
      <c r="AZ290" s="537"/>
      <c r="BA290" s="537"/>
      <c r="BB290" s="537"/>
      <c r="BC290" s="537"/>
      <c r="BD290" s="537"/>
      <c r="BE290" s="537"/>
      <c r="BF290" s="537"/>
      <c r="BG290" s="537"/>
      <c r="BH290" s="537"/>
      <c r="BI290" s="537"/>
      <c r="BJ290" s="537"/>
      <c r="BK290" s="537"/>
      <c r="BL290" s="537"/>
      <c r="BM290" s="537"/>
      <c r="BN290" s="537"/>
      <c r="BO290" s="537"/>
      <c r="BP290" s="537"/>
      <c r="BQ290" s="537"/>
      <c r="BR290" s="537"/>
      <c r="BS290" s="537"/>
      <c r="BT290" s="537"/>
      <c r="BU290" s="537"/>
      <c r="BV290" s="537"/>
      <c r="BW290" s="537"/>
      <c r="BX290" s="537"/>
      <c r="BY290" s="537"/>
      <c r="BZ290" s="537"/>
      <c r="CA290" s="537"/>
      <c r="CB290" s="537"/>
      <c r="CC290" s="537"/>
      <c r="CD290" s="537"/>
      <c r="CE290" s="537"/>
      <c r="CF290" s="537"/>
      <c r="CG290" s="537"/>
      <c r="CH290" s="537"/>
      <c r="CI290" s="537"/>
      <c r="CJ290" s="537"/>
      <c r="CK290" s="537"/>
      <c r="CL290" s="537"/>
      <c r="CM290" s="537"/>
      <c r="CN290" s="537"/>
      <c r="CO290" s="537"/>
      <c r="CP290" s="537"/>
      <c r="CQ290" s="537"/>
      <c r="CR290" s="537"/>
      <c r="CS290" s="537"/>
      <c r="CT290" s="537"/>
      <c r="CU290" s="537"/>
      <c r="CV290" s="537"/>
      <c r="CW290" s="537"/>
      <c r="CX290" s="537"/>
      <c r="CY290" s="537"/>
      <c r="CZ290" s="537"/>
      <c r="DA290" s="537"/>
      <c r="DB290" s="537"/>
      <c r="DC290" s="537"/>
      <c r="DD290" s="537"/>
      <c r="DE290" s="537"/>
      <c r="DF290" s="537"/>
      <c r="DG290" s="537"/>
      <c r="DH290" s="537"/>
      <c r="DI290" s="537"/>
      <c r="DJ290" s="537"/>
      <c r="DK290" s="537"/>
      <c r="DL290" s="537"/>
      <c r="DM290" s="537"/>
      <c r="DN290" s="537"/>
      <c r="DO290" s="537"/>
    </row>
    <row r="291" spans="1:119" ht="157.5" customHeight="1">
      <c r="A291" s="528"/>
      <c r="B291" s="537"/>
      <c r="C291" s="537"/>
      <c r="D291" s="537"/>
      <c r="E291" s="537"/>
      <c r="F291" s="539"/>
      <c r="G291" s="539"/>
      <c r="H291" s="539"/>
      <c r="I291" s="537"/>
      <c r="J291" s="537"/>
      <c r="K291" s="537"/>
      <c r="L291" s="537"/>
      <c r="M291" s="548"/>
      <c r="N291" s="537"/>
      <c r="O291" s="537"/>
      <c r="P291" s="537"/>
      <c r="Q291" s="537"/>
      <c r="R291" s="537"/>
      <c r="S291" s="537"/>
      <c r="T291" s="537"/>
      <c r="U291" s="537"/>
      <c r="V291" s="537"/>
      <c r="W291" s="537"/>
      <c r="X291" s="537"/>
      <c r="Y291" s="537"/>
      <c r="Z291" s="537"/>
      <c r="AA291" s="537"/>
      <c r="AB291" s="537"/>
      <c r="AC291" s="537"/>
      <c r="AD291" s="537"/>
      <c r="AE291" s="537"/>
      <c r="AF291" s="537"/>
      <c r="AG291" s="537"/>
      <c r="AH291" s="537"/>
      <c r="AI291" s="537"/>
      <c r="AJ291" s="537"/>
      <c r="AK291" s="537"/>
      <c r="AL291" s="537"/>
      <c r="AM291" s="537"/>
      <c r="AN291" s="537"/>
      <c r="AO291" s="537"/>
      <c r="AP291" s="537"/>
      <c r="AQ291" s="537"/>
      <c r="AR291" s="537"/>
      <c r="AS291" s="537"/>
      <c r="AT291" s="537"/>
      <c r="AU291" s="537"/>
      <c r="AV291" s="537"/>
      <c r="AW291" s="537"/>
      <c r="AX291" s="537"/>
      <c r="AY291" s="537"/>
      <c r="AZ291" s="537"/>
      <c r="BA291" s="537"/>
      <c r="BB291" s="537"/>
      <c r="BC291" s="537"/>
      <c r="BD291" s="537"/>
      <c r="BE291" s="537"/>
      <c r="BF291" s="537"/>
      <c r="BG291" s="537"/>
      <c r="BH291" s="537"/>
      <c r="BI291" s="537"/>
      <c r="BJ291" s="537"/>
      <c r="BK291" s="537"/>
      <c r="BL291" s="537"/>
      <c r="BM291" s="537"/>
      <c r="BN291" s="537"/>
      <c r="BO291" s="537"/>
      <c r="BP291" s="537"/>
      <c r="BQ291" s="537"/>
      <c r="BR291" s="537"/>
      <c r="BS291" s="537"/>
      <c r="BT291" s="537"/>
      <c r="BU291" s="537"/>
      <c r="BV291" s="537"/>
      <c r="BW291" s="537"/>
      <c r="BX291" s="537"/>
      <c r="BY291" s="537"/>
      <c r="BZ291" s="537"/>
      <c r="CA291" s="537"/>
      <c r="CB291" s="537"/>
      <c r="CC291" s="537"/>
      <c r="CD291" s="537"/>
      <c r="CE291" s="537"/>
      <c r="CF291" s="537"/>
      <c r="CG291" s="537"/>
      <c r="CH291" s="537"/>
      <c r="CI291" s="537"/>
      <c r="CJ291" s="537"/>
      <c r="CK291" s="537"/>
      <c r="CL291" s="537"/>
      <c r="CM291" s="537"/>
      <c r="CN291" s="537"/>
      <c r="CO291" s="537"/>
      <c r="CP291" s="537"/>
      <c r="CQ291" s="537"/>
      <c r="CR291" s="537"/>
      <c r="CS291" s="537"/>
      <c r="CT291" s="537"/>
      <c r="CU291" s="537"/>
      <c r="CV291" s="537"/>
      <c r="CW291" s="537"/>
      <c r="CX291" s="537"/>
      <c r="CY291" s="537"/>
      <c r="CZ291" s="537"/>
      <c r="DA291" s="537"/>
      <c r="DB291" s="537"/>
      <c r="DC291" s="537"/>
      <c r="DD291" s="537"/>
      <c r="DE291" s="537"/>
      <c r="DF291" s="537"/>
      <c r="DG291" s="537"/>
      <c r="DH291" s="537"/>
      <c r="DI291" s="537"/>
      <c r="DJ291" s="537"/>
      <c r="DK291" s="537"/>
      <c r="DL291" s="537"/>
      <c r="DM291" s="537"/>
      <c r="DN291" s="537"/>
      <c r="DO291" s="537"/>
    </row>
    <row r="292" spans="1:119" ht="157.5" customHeight="1">
      <c r="A292" s="528"/>
      <c r="B292" s="537"/>
      <c r="C292" s="537"/>
      <c r="D292" s="537"/>
      <c r="E292" s="537"/>
      <c r="F292" s="539"/>
      <c r="G292" s="539"/>
      <c r="H292" s="539"/>
      <c r="I292" s="537"/>
      <c r="J292" s="537"/>
      <c r="K292" s="537"/>
      <c r="L292" s="537"/>
      <c r="M292" s="548"/>
      <c r="N292" s="537"/>
      <c r="O292" s="537"/>
      <c r="P292" s="537"/>
      <c r="Q292" s="537"/>
      <c r="R292" s="537"/>
      <c r="S292" s="537"/>
      <c r="T292" s="537"/>
      <c r="U292" s="537"/>
      <c r="V292" s="537"/>
      <c r="W292" s="537"/>
      <c r="X292" s="537"/>
      <c r="Y292" s="537"/>
      <c r="Z292" s="537"/>
      <c r="AA292" s="537"/>
      <c r="AB292" s="537"/>
      <c r="AC292" s="537"/>
      <c r="AD292" s="537"/>
      <c r="AE292" s="537"/>
      <c r="AF292" s="537"/>
      <c r="AG292" s="537"/>
      <c r="AH292" s="537"/>
      <c r="AI292" s="537"/>
      <c r="AJ292" s="537"/>
      <c r="AK292" s="537"/>
      <c r="AL292" s="537"/>
      <c r="AM292" s="537"/>
      <c r="AN292" s="537"/>
      <c r="AO292" s="537"/>
      <c r="AP292" s="537"/>
      <c r="AQ292" s="537"/>
      <c r="AR292" s="537"/>
      <c r="AS292" s="537"/>
      <c r="AT292" s="537"/>
      <c r="AU292" s="537"/>
      <c r="AV292" s="537"/>
      <c r="AW292" s="537"/>
      <c r="AX292" s="537"/>
      <c r="AY292" s="537"/>
      <c r="AZ292" s="537"/>
      <c r="BA292" s="537"/>
      <c r="BB292" s="537"/>
      <c r="BC292" s="537"/>
      <c r="BD292" s="537"/>
      <c r="BE292" s="537"/>
      <c r="BF292" s="537"/>
      <c r="BG292" s="537"/>
      <c r="BH292" s="537"/>
      <c r="BI292" s="537"/>
      <c r="BJ292" s="537"/>
      <c r="BK292" s="537"/>
      <c r="BL292" s="537"/>
      <c r="BM292" s="537"/>
      <c r="BN292" s="537"/>
      <c r="BO292" s="537"/>
      <c r="BP292" s="537"/>
      <c r="BQ292" s="537"/>
      <c r="BR292" s="537"/>
      <c r="BS292" s="537"/>
      <c r="BT292" s="537"/>
      <c r="BU292" s="537"/>
      <c r="BV292" s="537"/>
      <c r="BW292" s="537"/>
      <c r="BX292" s="537"/>
      <c r="BY292" s="537"/>
      <c r="BZ292" s="537"/>
      <c r="CA292" s="537"/>
      <c r="CB292" s="537"/>
      <c r="CC292" s="537"/>
      <c r="CD292" s="537"/>
      <c r="CE292" s="537"/>
      <c r="CF292" s="537"/>
      <c r="CG292" s="537"/>
      <c r="CH292" s="537"/>
      <c r="CI292" s="537"/>
      <c r="CJ292" s="537"/>
      <c r="CK292" s="537"/>
      <c r="CL292" s="537"/>
      <c r="CM292" s="537"/>
      <c r="CN292" s="537"/>
      <c r="CO292" s="537"/>
      <c r="CP292" s="537"/>
      <c r="CQ292" s="537"/>
      <c r="CR292" s="537"/>
      <c r="CS292" s="537"/>
      <c r="CT292" s="537"/>
      <c r="CU292" s="537"/>
      <c r="CV292" s="537"/>
      <c r="CW292" s="537"/>
      <c r="CX292" s="537"/>
      <c r="CY292" s="537"/>
      <c r="CZ292" s="537"/>
      <c r="DA292" s="537"/>
      <c r="DB292" s="537"/>
      <c r="DC292" s="537"/>
      <c r="DD292" s="537"/>
      <c r="DE292" s="537"/>
      <c r="DF292" s="537"/>
      <c r="DG292" s="537"/>
      <c r="DH292" s="537"/>
      <c r="DI292" s="537"/>
      <c r="DJ292" s="537"/>
      <c r="DK292" s="537"/>
      <c r="DL292" s="537"/>
      <c r="DM292" s="537"/>
      <c r="DN292" s="537"/>
      <c r="DO292" s="537"/>
    </row>
    <row r="293" spans="1:119" ht="157.5" customHeight="1">
      <c r="A293" s="528"/>
      <c r="B293" s="537"/>
      <c r="C293" s="537"/>
      <c r="D293" s="537"/>
      <c r="E293" s="537"/>
      <c r="F293" s="539"/>
      <c r="G293" s="539"/>
      <c r="H293" s="539"/>
      <c r="I293" s="537"/>
      <c r="J293" s="537"/>
      <c r="K293" s="537"/>
      <c r="L293" s="537"/>
      <c r="M293" s="548"/>
      <c r="N293" s="537"/>
      <c r="O293" s="537"/>
      <c r="P293" s="537"/>
      <c r="Q293" s="537"/>
      <c r="R293" s="537"/>
      <c r="S293" s="537"/>
      <c r="T293" s="537"/>
      <c r="U293" s="537"/>
      <c r="V293" s="537"/>
      <c r="W293" s="537"/>
      <c r="X293" s="537"/>
      <c r="Y293" s="537"/>
      <c r="Z293" s="537"/>
      <c r="AA293" s="537"/>
      <c r="AB293" s="537"/>
      <c r="AC293" s="537"/>
      <c r="AD293" s="537"/>
      <c r="AE293" s="537"/>
      <c r="AF293" s="537"/>
      <c r="AG293" s="537"/>
      <c r="AH293" s="537"/>
      <c r="AI293" s="537"/>
      <c r="AJ293" s="537"/>
      <c r="AK293" s="537"/>
      <c r="AL293" s="537"/>
      <c r="AM293" s="537"/>
      <c r="AN293" s="537"/>
      <c r="AO293" s="537"/>
      <c r="AP293" s="537"/>
      <c r="AQ293" s="537"/>
      <c r="AR293" s="537"/>
      <c r="AS293" s="537"/>
      <c r="AT293" s="537"/>
      <c r="AU293" s="537"/>
      <c r="AV293" s="537"/>
      <c r="AW293" s="537"/>
      <c r="AX293" s="537"/>
      <c r="AY293" s="537"/>
      <c r="AZ293" s="537"/>
      <c r="BA293" s="537"/>
      <c r="BB293" s="537"/>
      <c r="BC293" s="537"/>
      <c r="BD293" s="537"/>
      <c r="BE293" s="537"/>
      <c r="BF293" s="537"/>
      <c r="BG293" s="537"/>
      <c r="BH293" s="537"/>
      <c r="BI293" s="537"/>
      <c r="BJ293" s="537"/>
      <c r="BK293" s="537"/>
      <c r="BL293" s="537"/>
      <c r="BM293" s="537"/>
      <c r="BN293" s="537"/>
      <c r="BO293" s="537"/>
      <c r="BP293" s="537"/>
      <c r="BQ293" s="537"/>
      <c r="BR293" s="537"/>
      <c r="BS293" s="537"/>
      <c r="BT293" s="537"/>
      <c r="BU293" s="537"/>
      <c r="BV293" s="537"/>
      <c r="BW293" s="537"/>
      <c r="BX293" s="537"/>
      <c r="BY293" s="537"/>
      <c r="BZ293" s="537"/>
      <c r="CA293" s="537"/>
      <c r="CB293" s="537"/>
      <c r="CC293" s="537"/>
      <c r="CD293" s="537"/>
      <c r="CE293" s="537"/>
      <c r="CF293" s="537"/>
      <c r="CG293" s="537"/>
      <c r="CH293" s="537"/>
      <c r="CI293" s="537"/>
      <c r="CJ293" s="537"/>
      <c r="CK293" s="537"/>
      <c r="CL293" s="537"/>
      <c r="CM293" s="537"/>
      <c r="CN293" s="537"/>
      <c r="CO293" s="537"/>
      <c r="CP293" s="537"/>
      <c r="CQ293" s="537"/>
      <c r="CR293" s="537"/>
      <c r="CS293" s="537"/>
      <c r="CT293" s="537"/>
      <c r="CU293" s="537"/>
      <c r="CV293" s="537"/>
      <c r="CW293" s="537"/>
      <c r="CX293" s="537"/>
      <c r="CY293" s="537"/>
      <c r="CZ293" s="537"/>
      <c r="DA293" s="537"/>
      <c r="DB293" s="537"/>
      <c r="DC293" s="537"/>
      <c r="DD293" s="537"/>
      <c r="DE293" s="537"/>
      <c r="DF293" s="537"/>
      <c r="DG293" s="537"/>
      <c r="DH293" s="537"/>
      <c r="DI293" s="537"/>
      <c r="DJ293" s="537"/>
      <c r="DK293" s="537"/>
      <c r="DL293" s="537"/>
      <c r="DM293" s="537"/>
      <c r="DN293" s="537"/>
      <c r="DO293" s="537"/>
    </row>
    <row r="294" spans="1:119" ht="157.5" customHeight="1">
      <c r="A294" s="528"/>
      <c r="B294" s="537"/>
      <c r="C294" s="537"/>
      <c r="D294" s="537"/>
      <c r="E294" s="537"/>
      <c r="F294" s="539"/>
      <c r="G294" s="539"/>
      <c r="H294" s="539"/>
      <c r="I294" s="537"/>
      <c r="J294" s="537"/>
      <c r="K294" s="537"/>
      <c r="L294" s="537"/>
      <c r="M294" s="548"/>
      <c r="N294" s="537"/>
      <c r="O294" s="537"/>
      <c r="P294" s="537"/>
      <c r="Q294" s="537"/>
      <c r="R294" s="537"/>
      <c r="S294" s="537"/>
      <c r="T294" s="537"/>
      <c r="U294" s="537"/>
      <c r="V294" s="537"/>
      <c r="W294" s="537"/>
      <c r="X294" s="537"/>
      <c r="Y294" s="537"/>
      <c r="Z294" s="537"/>
      <c r="AA294" s="537"/>
      <c r="AB294" s="537"/>
      <c r="AC294" s="537"/>
      <c r="AD294" s="537"/>
      <c r="AE294" s="537"/>
      <c r="AF294" s="537"/>
      <c r="AG294" s="537"/>
      <c r="AH294" s="537"/>
      <c r="AI294" s="537"/>
      <c r="AJ294" s="537"/>
      <c r="AK294" s="537"/>
      <c r="AL294" s="537"/>
      <c r="AM294" s="537"/>
      <c r="AN294" s="537"/>
      <c r="AO294" s="537"/>
      <c r="AP294" s="537"/>
      <c r="AQ294" s="537"/>
      <c r="AR294" s="537"/>
      <c r="AS294" s="537"/>
      <c r="AT294" s="537"/>
      <c r="AU294" s="537"/>
      <c r="AV294" s="537"/>
      <c r="AW294" s="537"/>
      <c r="AX294" s="537"/>
      <c r="AY294" s="537"/>
      <c r="AZ294" s="537"/>
      <c r="BA294" s="537"/>
      <c r="BB294" s="537"/>
      <c r="BC294" s="537"/>
      <c r="BD294" s="537"/>
      <c r="BE294" s="537"/>
      <c r="BF294" s="537"/>
      <c r="BG294" s="537"/>
      <c r="BH294" s="537"/>
      <c r="BI294" s="537"/>
      <c r="BJ294" s="537"/>
      <c r="BK294" s="537"/>
      <c r="BL294" s="537"/>
      <c r="BM294" s="537"/>
      <c r="BN294" s="537"/>
      <c r="BO294" s="537"/>
      <c r="BP294" s="537"/>
      <c r="BQ294" s="537"/>
      <c r="BR294" s="537"/>
      <c r="BS294" s="537"/>
      <c r="BT294" s="537"/>
      <c r="BU294" s="537"/>
      <c r="BV294" s="537"/>
      <c r="BW294" s="537"/>
      <c r="BX294" s="537"/>
      <c r="BY294" s="537"/>
      <c r="BZ294" s="537"/>
      <c r="CA294" s="537"/>
      <c r="CB294" s="537"/>
      <c r="CC294" s="537"/>
      <c r="CD294" s="537"/>
      <c r="CE294" s="537"/>
      <c r="CF294" s="537"/>
      <c r="CG294" s="537"/>
      <c r="CH294" s="537"/>
      <c r="CI294" s="537"/>
      <c r="CJ294" s="537"/>
      <c r="CK294" s="537"/>
      <c r="CL294" s="537"/>
      <c r="CM294" s="537"/>
      <c r="CN294" s="537"/>
      <c r="CO294" s="537"/>
      <c r="CP294" s="537"/>
      <c r="CQ294" s="537"/>
      <c r="CR294" s="537"/>
      <c r="CS294" s="537"/>
      <c r="CT294" s="537"/>
      <c r="CU294" s="537"/>
      <c r="CV294" s="537"/>
      <c r="CW294" s="537"/>
      <c r="CX294" s="537"/>
      <c r="CY294" s="537"/>
      <c r="CZ294" s="537"/>
      <c r="DA294" s="537"/>
      <c r="DB294" s="537"/>
      <c r="DC294" s="537"/>
      <c r="DD294" s="537"/>
      <c r="DE294" s="537"/>
      <c r="DF294" s="537"/>
      <c r="DG294" s="537"/>
      <c r="DH294" s="537"/>
      <c r="DI294" s="537"/>
      <c r="DJ294" s="537"/>
      <c r="DK294" s="537"/>
      <c r="DL294" s="537"/>
      <c r="DM294" s="537"/>
      <c r="DN294" s="537"/>
      <c r="DO294" s="537"/>
    </row>
    <row r="295" spans="1:119" ht="157.5" customHeight="1">
      <c r="A295" s="528"/>
      <c r="B295" s="537"/>
      <c r="C295" s="537"/>
      <c r="D295" s="537"/>
      <c r="E295" s="537"/>
      <c r="F295" s="539"/>
      <c r="G295" s="539"/>
      <c r="H295" s="539"/>
      <c r="I295" s="537"/>
      <c r="J295" s="537"/>
      <c r="K295" s="537"/>
      <c r="L295" s="537"/>
      <c r="M295" s="548"/>
      <c r="N295" s="537"/>
      <c r="O295" s="537"/>
      <c r="P295" s="537"/>
      <c r="Q295" s="537"/>
      <c r="R295" s="537"/>
      <c r="S295" s="537"/>
      <c r="T295" s="537"/>
      <c r="U295" s="537"/>
      <c r="V295" s="537"/>
      <c r="W295" s="537"/>
      <c r="X295" s="537"/>
      <c r="Y295" s="537"/>
      <c r="Z295" s="537"/>
      <c r="AA295" s="537"/>
      <c r="AB295" s="537"/>
      <c r="AC295" s="537"/>
      <c r="AD295" s="537"/>
      <c r="AE295" s="537"/>
      <c r="AF295" s="537"/>
      <c r="AG295" s="537"/>
      <c r="AH295" s="537"/>
      <c r="AI295" s="537"/>
      <c r="AJ295" s="537"/>
      <c r="AK295" s="537"/>
      <c r="AL295" s="537"/>
      <c r="AM295" s="537"/>
      <c r="AN295" s="537"/>
      <c r="AO295" s="537"/>
      <c r="AP295" s="537"/>
      <c r="AQ295" s="537"/>
      <c r="AR295" s="537"/>
      <c r="AS295" s="537"/>
      <c r="AT295" s="537"/>
      <c r="AU295" s="537"/>
      <c r="AV295" s="537"/>
      <c r="AW295" s="537"/>
      <c r="AX295" s="537"/>
      <c r="AY295" s="537"/>
      <c r="AZ295" s="537"/>
      <c r="BA295" s="537"/>
      <c r="BB295" s="537"/>
      <c r="BC295" s="537"/>
      <c r="BD295" s="537"/>
      <c r="BE295" s="537"/>
      <c r="BF295" s="537"/>
      <c r="BG295" s="537"/>
      <c r="BH295" s="537"/>
      <c r="BI295" s="537"/>
      <c r="BJ295" s="537"/>
      <c r="BK295" s="537"/>
      <c r="BL295" s="537"/>
      <c r="BM295" s="537"/>
      <c r="BN295" s="537"/>
      <c r="BO295" s="537"/>
      <c r="BP295" s="537"/>
      <c r="BQ295" s="537"/>
      <c r="BR295" s="537"/>
      <c r="BS295" s="537"/>
      <c r="BT295" s="537"/>
      <c r="BU295" s="537"/>
      <c r="BV295" s="537"/>
      <c r="BW295" s="537"/>
      <c r="BX295" s="537"/>
      <c r="BY295" s="537"/>
      <c r="BZ295" s="537"/>
      <c r="CA295" s="537"/>
      <c r="CB295" s="537"/>
      <c r="CC295" s="537"/>
      <c r="CD295" s="537"/>
      <c r="CE295" s="537"/>
      <c r="CF295" s="537"/>
      <c r="CG295" s="537"/>
      <c r="CH295" s="537"/>
      <c r="CI295" s="537"/>
      <c r="CJ295" s="537"/>
      <c r="CK295" s="537"/>
      <c r="CL295" s="537"/>
      <c r="CM295" s="537"/>
      <c r="CN295" s="537"/>
      <c r="CO295" s="537"/>
      <c r="CP295" s="537"/>
      <c r="CQ295" s="537"/>
      <c r="CR295" s="537"/>
      <c r="CS295" s="537"/>
      <c r="CT295" s="537"/>
      <c r="CU295" s="537"/>
      <c r="CV295" s="537"/>
      <c r="CW295" s="537"/>
      <c r="CX295" s="537"/>
      <c r="CY295" s="537"/>
      <c r="CZ295" s="537"/>
      <c r="DA295" s="537"/>
      <c r="DB295" s="537"/>
      <c r="DC295" s="537"/>
      <c r="DD295" s="537"/>
      <c r="DE295" s="537"/>
      <c r="DF295" s="537"/>
      <c r="DG295" s="537"/>
      <c r="DH295" s="537"/>
      <c r="DI295" s="537"/>
      <c r="DJ295" s="537"/>
      <c r="DK295" s="537"/>
      <c r="DL295" s="537"/>
      <c r="DM295" s="537"/>
      <c r="DN295" s="537"/>
      <c r="DO295" s="537"/>
    </row>
    <row r="296" spans="1:119" ht="157.5" customHeight="1">
      <c r="A296" s="528"/>
      <c r="B296" s="537"/>
      <c r="C296" s="537"/>
      <c r="D296" s="537"/>
      <c r="E296" s="537"/>
      <c r="F296" s="539"/>
      <c r="G296" s="539"/>
      <c r="H296" s="539"/>
      <c r="I296" s="537"/>
      <c r="J296" s="537"/>
      <c r="K296" s="537"/>
      <c r="L296" s="537"/>
      <c r="M296" s="548"/>
      <c r="N296" s="537"/>
      <c r="O296" s="537"/>
      <c r="P296" s="537"/>
      <c r="Q296" s="537"/>
      <c r="R296" s="537"/>
      <c r="S296" s="537"/>
      <c r="T296" s="537"/>
      <c r="U296" s="537"/>
      <c r="V296" s="537"/>
      <c r="W296" s="537"/>
      <c r="X296" s="537"/>
      <c r="Y296" s="537"/>
      <c r="Z296" s="537"/>
      <c r="AA296" s="537"/>
      <c r="AB296" s="537"/>
      <c r="AC296" s="537"/>
      <c r="AD296" s="537"/>
      <c r="AE296" s="537"/>
      <c r="AF296" s="537"/>
      <c r="AG296" s="537"/>
      <c r="AH296" s="537"/>
      <c r="AI296" s="537"/>
      <c r="AJ296" s="537"/>
      <c r="AK296" s="537"/>
      <c r="AL296" s="537"/>
      <c r="AM296" s="537"/>
      <c r="AN296" s="537"/>
      <c r="AO296" s="537"/>
      <c r="AP296" s="537"/>
      <c r="AQ296" s="537"/>
      <c r="AR296" s="537"/>
      <c r="AS296" s="537"/>
      <c r="AT296" s="537"/>
      <c r="AU296" s="537"/>
      <c r="AV296" s="537"/>
      <c r="AW296" s="537"/>
      <c r="AX296" s="537"/>
      <c r="AY296" s="537"/>
      <c r="AZ296" s="537"/>
      <c r="BA296" s="537"/>
      <c r="BB296" s="537"/>
      <c r="BC296" s="537"/>
      <c r="BD296" s="537"/>
      <c r="BE296" s="537"/>
      <c r="BF296" s="537"/>
      <c r="BG296" s="537"/>
      <c r="BH296" s="537"/>
      <c r="BI296" s="537"/>
      <c r="BJ296" s="537"/>
      <c r="BK296" s="537"/>
      <c r="BL296" s="537"/>
      <c r="BM296" s="537"/>
      <c r="BN296" s="537"/>
      <c r="BO296" s="537"/>
      <c r="BP296" s="537"/>
      <c r="BQ296" s="537"/>
      <c r="BR296" s="537"/>
      <c r="BS296" s="537"/>
      <c r="BT296" s="537"/>
      <c r="BU296" s="537"/>
      <c r="BV296" s="537"/>
      <c r="BW296" s="537"/>
      <c r="BX296" s="537"/>
      <c r="BY296" s="537"/>
      <c r="BZ296" s="537"/>
      <c r="CA296" s="537"/>
      <c r="CB296" s="537"/>
      <c r="CC296" s="537"/>
      <c r="CD296" s="537"/>
      <c r="CE296" s="537"/>
      <c r="CF296" s="537"/>
      <c r="CG296" s="537"/>
      <c r="CH296" s="537"/>
      <c r="CI296" s="537"/>
      <c r="CJ296" s="537"/>
      <c r="CK296" s="537"/>
      <c r="CL296" s="537"/>
      <c r="CM296" s="537"/>
      <c r="CN296" s="537"/>
      <c r="CO296" s="537"/>
      <c r="CP296" s="537"/>
      <c r="CQ296" s="537"/>
      <c r="CR296" s="537"/>
      <c r="CS296" s="537"/>
      <c r="CT296" s="537"/>
      <c r="CU296" s="537"/>
      <c r="CV296" s="537"/>
      <c r="CW296" s="537"/>
      <c r="CX296" s="537"/>
      <c r="CY296" s="537"/>
      <c r="CZ296" s="537"/>
      <c r="DA296" s="537"/>
      <c r="DB296" s="537"/>
      <c r="DC296" s="537"/>
      <c r="DD296" s="537"/>
      <c r="DE296" s="537"/>
      <c r="DF296" s="537"/>
      <c r="DG296" s="537"/>
      <c r="DH296" s="537"/>
      <c r="DI296" s="537"/>
      <c r="DJ296" s="537"/>
      <c r="DK296" s="537"/>
      <c r="DL296" s="537"/>
      <c r="DM296" s="537"/>
      <c r="DN296" s="537"/>
      <c r="DO296" s="537"/>
    </row>
    <row r="297" spans="1:119" ht="157.5" customHeight="1">
      <c r="A297" s="528"/>
      <c r="B297" s="537"/>
      <c r="C297" s="537"/>
      <c r="D297" s="537"/>
      <c r="E297" s="537"/>
      <c r="F297" s="539"/>
      <c r="G297" s="539"/>
      <c r="H297" s="539"/>
      <c r="I297" s="537"/>
      <c r="J297" s="537"/>
      <c r="K297" s="537"/>
      <c r="L297" s="537"/>
      <c r="M297" s="548"/>
      <c r="N297" s="537"/>
      <c r="O297" s="537"/>
      <c r="P297" s="537"/>
      <c r="Q297" s="537"/>
      <c r="R297" s="537"/>
      <c r="S297" s="537"/>
      <c r="T297" s="537"/>
      <c r="U297" s="537"/>
      <c r="V297" s="537"/>
      <c r="W297" s="537"/>
      <c r="X297" s="537"/>
      <c r="Y297" s="537"/>
      <c r="Z297" s="537"/>
      <c r="AA297" s="537"/>
      <c r="AB297" s="537"/>
      <c r="AC297" s="537"/>
      <c r="AD297" s="537"/>
      <c r="AE297" s="537"/>
      <c r="AF297" s="537"/>
      <c r="AG297" s="537"/>
      <c r="AH297" s="537"/>
      <c r="AI297" s="537"/>
      <c r="AJ297" s="537"/>
      <c r="AK297" s="537"/>
      <c r="AL297" s="537"/>
      <c r="AM297" s="537"/>
      <c r="AN297" s="537"/>
      <c r="AO297" s="537"/>
      <c r="AP297" s="537"/>
      <c r="AQ297" s="537"/>
      <c r="AR297" s="537"/>
      <c r="AS297" s="537"/>
      <c r="AT297" s="537"/>
      <c r="AU297" s="537"/>
      <c r="AV297" s="537"/>
      <c r="AW297" s="537"/>
      <c r="AX297" s="537"/>
      <c r="AY297" s="537"/>
      <c r="AZ297" s="537"/>
      <c r="BA297" s="537"/>
      <c r="BB297" s="537"/>
      <c r="BC297" s="537"/>
      <c r="BD297" s="537"/>
      <c r="BE297" s="537"/>
      <c r="BF297" s="537"/>
      <c r="BG297" s="537"/>
      <c r="BH297" s="537"/>
      <c r="BI297" s="537"/>
      <c r="BJ297" s="537"/>
      <c r="BK297" s="537"/>
      <c r="BL297" s="537"/>
      <c r="BM297" s="537"/>
      <c r="BN297" s="537"/>
      <c r="BO297" s="537"/>
      <c r="BP297" s="537"/>
      <c r="BQ297" s="537"/>
      <c r="BR297" s="537"/>
      <c r="BS297" s="537"/>
      <c r="BT297" s="537"/>
      <c r="BU297" s="537"/>
      <c r="BV297" s="537"/>
      <c r="BW297" s="537"/>
      <c r="BX297" s="537"/>
      <c r="BY297" s="537"/>
      <c r="BZ297" s="537"/>
      <c r="CA297" s="537"/>
      <c r="CB297" s="537"/>
      <c r="CC297" s="537"/>
      <c r="CD297" s="537"/>
      <c r="CE297" s="537"/>
      <c r="CF297" s="537"/>
      <c r="CG297" s="537"/>
      <c r="CH297" s="537"/>
      <c r="CI297" s="537"/>
      <c r="CJ297" s="537"/>
      <c r="CK297" s="537"/>
      <c r="CL297" s="537"/>
      <c r="CM297" s="537"/>
      <c r="CN297" s="537"/>
      <c r="CO297" s="537"/>
      <c r="CP297" s="537"/>
      <c r="CQ297" s="537"/>
      <c r="CR297" s="537"/>
      <c r="CS297" s="537"/>
      <c r="CT297" s="537"/>
      <c r="CU297" s="537"/>
      <c r="CV297" s="537"/>
      <c r="CW297" s="537"/>
      <c r="CX297" s="537"/>
      <c r="CY297" s="537"/>
      <c r="CZ297" s="537"/>
      <c r="DA297" s="537"/>
      <c r="DB297" s="537"/>
      <c r="DC297" s="537"/>
      <c r="DD297" s="537"/>
      <c r="DE297" s="537"/>
      <c r="DF297" s="537"/>
      <c r="DG297" s="537"/>
      <c r="DH297" s="537"/>
      <c r="DI297" s="537"/>
      <c r="DJ297" s="537"/>
      <c r="DK297" s="537"/>
      <c r="DL297" s="537"/>
      <c r="DM297" s="537"/>
      <c r="DN297" s="537"/>
      <c r="DO297" s="537"/>
    </row>
    <row r="298" spans="1:119" ht="157.5" customHeight="1">
      <c r="A298" s="528"/>
      <c r="B298" s="537"/>
      <c r="C298" s="537"/>
      <c r="D298" s="537"/>
      <c r="E298" s="537"/>
      <c r="F298" s="539"/>
      <c r="G298" s="539"/>
      <c r="H298" s="539"/>
      <c r="I298" s="537"/>
      <c r="J298" s="537"/>
      <c r="K298" s="537"/>
      <c r="L298" s="537"/>
      <c r="M298" s="548"/>
      <c r="N298" s="537"/>
      <c r="O298" s="537"/>
      <c r="P298" s="537"/>
      <c r="Q298" s="537"/>
      <c r="R298" s="537"/>
      <c r="S298" s="537"/>
      <c r="T298" s="537"/>
      <c r="U298" s="537"/>
      <c r="V298" s="537"/>
      <c r="W298" s="537"/>
      <c r="X298" s="537"/>
      <c r="Y298" s="537"/>
      <c r="Z298" s="537"/>
      <c r="AA298" s="537"/>
      <c r="AB298" s="537"/>
      <c r="AC298" s="537"/>
      <c r="AD298" s="537"/>
      <c r="AE298" s="537"/>
      <c r="AF298" s="537"/>
      <c r="AG298" s="537"/>
      <c r="AH298" s="537"/>
      <c r="AI298" s="537"/>
      <c r="AJ298" s="537"/>
      <c r="AK298" s="537"/>
      <c r="AL298" s="537"/>
      <c r="AM298" s="537"/>
      <c r="AN298" s="537"/>
      <c r="AO298" s="537"/>
      <c r="AP298" s="537"/>
      <c r="AQ298" s="537"/>
      <c r="AR298" s="537"/>
      <c r="AS298" s="537"/>
      <c r="AT298" s="537"/>
      <c r="AU298" s="537"/>
      <c r="AV298" s="537"/>
      <c r="AW298" s="537"/>
      <c r="AX298" s="537"/>
      <c r="AY298" s="537"/>
      <c r="AZ298" s="537"/>
      <c r="BA298" s="537"/>
      <c r="BB298" s="537"/>
      <c r="BC298" s="537"/>
      <c r="BD298" s="537"/>
      <c r="BE298" s="537"/>
      <c r="BF298" s="537"/>
      <c r="BG298" s="537"/>
      <c r="BH298" s="537"/>
      <c r="BI298" s="537"/>
      <c r="BJ298" s="537"/>
      <c r="BK298" s="537"/>
      <c r="BL298" s="537"/>
      <c r="BM298" s="537"/>
      <c r="BN298" s="537"/>
      <c r="BO298" s="537"/>
      <c r="BP298" s="537"/>
      <c r="BQ298" s="537"/>
      <c r="BR298" s="537"/>
      <c r="BS298" s="537"/>
      <c r="BT298" s="537"/>
      <c r="BU298" s="537"/>
      <c r="BV298" s="537"/>
      <c r="BW298" s="537"/>
      <c r="BX298" s="537"/>
      <c r="BY298" s="537"/>
      <c r="BZ298" s="537"/>
      <c r="CA298" s="537"/>
      <c r="CB298" s="537"/>
      <c r="CC298" s="537"/>
      <c r="CD298" s="537"/>
      <c r="CE298" s="537"/>
      <c r="CF298" s="537"/>
      <c r="CG298" s="537"/>
      <c r="CH298" s="537"/>
      <c r="CI298" s="537"/>
      <c r="CJ298" s="537"/>
      <c r="CK298" s="537"/>
      <c r="CL298" s="537"/>
      <c r="CM298" s="537"/>
      <c r="CN298" s="537"/>
      <c r="CO298" s="537"/>
      <c r="CP298" s="537"/>
      <c r="CQ298" s="537"/>
      <c r="CR298" s="537"/>
      <c r="CS298" s="537"/>
      <c r="CT298" s="537"/>
      <c r="CU298" s="537"/>
      <c r="CV298" s="537"/>
      <c r="CW298" s="537"/>
      <c r="CX298" s="537"/>
      <c r="CY298" s="537"/>
      <c r="CZ298" s="537"/>
      <c r="DA298" s="537"/>
      <c r="DB298" s="537"/>
      <c r="DC298" s="537"/>
      <c r="DD298" s="537"/>
      <c r="DE298" s="537"/>
      <c r="DF298" s="537"/>
      <c r="DG298" s="537"/>
      <c r="DH298" s="537"/>
      <c r="DI298" s="537"/>
      <c r="DJ298" s="537"/>
      <c r="DK298" s="537"/>
      <c r="DL298" s="537"/>
      <c r="DM298" s="537"/>
      <c r="DN298" s="537"/>
      <c r="DO298" s="537"/>
    </row>
    <row r="299" spans="1:119" ht="157.5" customHeight="1">
      <c r="A299" s="528"/>
      <c r="B299" s="537"/>
      <c r="C299" s="537"/>
      <c r="D299" s="537"/>
      <c r="E299" s="537"/>
      <c r="F299" s="539"/>
      <c r="G299" s="539"/>
      <c r="H299" s="539"/>
      <c r="I299" s="537"/>
      <c r="J299" s="537"/>
      <c r="K299" s="537"/>
      <c r="L299" s="537"/>
      <c r="M299" s="548"/>
      <c r="N299" s="537"/>
      <c r="O299" s="537"/>
      <c r="P299" s="537"/>
      <c r="Q299" s="537"/>
      <c r="R299" s="537"/>
      <c r="S299" s="537"/>
      <c r="T299" s="537"/>
      <c r="U299" s="537"/>
      <c r="V299" s="537"/>
      <c r="W299" s="537"/>
      <c r="X299" s="537"/>
      <c r="Y299" s="537"/>
      <c r="Z299" s="537"/>
      <c r="AA299" s="537"/>
      <c r="AB299" s="537"/>
      <c r="AC299" s="537"/>
      <c r="AD299" s="537"/>
      <c r="AE299" s="537"/>
      <c r="AF299" s="537"/>
      <c r="AG299" s="537"/>
      <c r="AH299" s="537"/>
      <c r="AI299" s="537"/>
      <c r="AJ299" s="537"/>
      <c r="AK299" s="537"/>
      <c r="AL299" s="537"/>
      <c r="AM299" s="537"/>
      <c r="AN299" s="537"/>
      <c r="AO299" s="537"/>
      <c r="AP299" s="537"/>
      <c r="AQ299" s="537"/>
      <c r="AR299" s="537"/>
      <c r="AS299" s="537"/>
      <c r="AT299" s="537"/>
      <c r="AU299" s="537"/>
      <c r="AV299" s="537"/>
      <c r="AW299" s="537"/>
      <c r="AX299" s="537"/>
      <c r="AY299" s="537"/>
      <c r="AZ299" s="537"/>
      <c r="BA299" s="537"/>
      <c r="BB299" s="537"/>
      <c r="BC299" s="537"/>
      <c r="BD299" s="537"/>
      <c r="BE299" s="537"/>
      <c r="BF299" s="537"/>
      <c r="BG299" s="537"/>
      <c r="BH299" s="537"/>
      <c r="BI299" s="537"/>
      <c r="BJ299" s="537"/>
      <c r="BK299" s="537"/>
      <c r="BL299" s="537"/>
      <c r="BM299" s="537"/>
      <c r="BN299" s="537"/>
      <c r="BO299" s="537"/>
      <c r="BP299" s="537"/>
      <c r="BQ299" s="537"/>
      <c r="BR299" s="537"/>
      <c r="BS299" s="537"/>
      <c r="BT299" s="537"/>
      <c r="BU299" s="537"/>
      <c r="BV299" s="537"/>
      <c r="BW299" s="537"/>
      <c r="BX299" s="537"/>
      <c r="BY299" s="537"/>
      <c r="BZ299" s="537"/>
      <c r="CA299" s="537"/>
      <c r="CB299" s="537"/>
      <c r="CC299" s="537"/>
      <c r="CD299" s="537"/>
      <c r="CE299" s="537"/>
      <c r="CF299" s="537"/>
      <c r="CG299" s="537"/>
      <c r="CH299" s="537"/>
      <c r="CI299" s="537"/>
      <c r="CJ299" s="537"/>
      <c r="CK299" s="537"/>
      <c r="CL299" s="537"/>
      <c r="CM299" s="537"/>
      <c r="CN299" s="537"/>
      <c r="CO299" s="537"/>
      <c r="CP299" s="537"/>
      <c r="CQ299" s="537"/>
      <c r="CR299" s="537"/>
      <c r="CS299" s="537"/>
      <c r="CT299" s="537"/>
      <c r="CU299" s="537"/>
      <c r="CV299" s="537"/>
      <c r="CW299" s="537"/>
      <c r="CX299" s="537"/>
      <c r="CY299" s="537"/>
      <c r="CZ299" s="537"/>
      <c r="DA299" s="537"/>
      <c r="DB299" s="537"/>
      <c r="DC299" s="537"/>
      <c r="DD299" s="537"/>
      <c r="DE299" s="537"/>
      <c r="DF299" s="537"/>
      <c r="DG299" s="537"/>
      <c r="DH299" s="537"/>
      <c r="DI299" s="537"/>
      <c r="DJ299" s="537"/>
      <c r="DK299" s="537"/>
      <c r="DL299" s="537"/>
      <c r="DM299" s="537"/>
      <c r="DN299" s="537"/>
      <c r="DO299" s="537"/>
    </row>
    <row r="300" spans="1:119" ht="157.5" customHeight="1">
      <c r="A300" s="528"/>
      <c r="B300" s="537"/>
      <c r="C300" s="537"/>
      <c r="D300" s="537"/>
      <c r="E300" s="537"/>
      <c r="F300" s="539"/>
      <c r="G300" s="539"/>
      <c r="H300" s="539"/>
      <c r="I300" s="537"/>
      <c r="J300" s="537"/>
      <c r="K300" s="537"/>
      <c r="L300" s="537"/>
      <c r="M300" s="548"/>
      <c r="N300" s="537"/>
      <c r="O300" s="537"/>
      <c r="P300" s="537"/>
      <c r="Q300" s="537"/>
      <c r="R300" s="537"/>
      <c r="S300" s="537"/>
      <c r="T300" s="537"/>
      <c r="U300" s="537"/>
      <c r="V300" s="537"/>
      <c r="W300" s="537"/>
      <c r="X300" s="537"/>
      <c r="Y300" s="537"/>
      <c r="Z300" s="537"/>
      <c r="AA300" s="537"/>
      <c r="AB300" s="537"/>
      <c r="AC300" s="537"/>
      <c r="AD300" s="537"/>
      <c r="AE300" s="537"/>
      <c r="AF300" s="537"/>
      <c r="AG300" s="537"/>
      <c r="AH300" s="537"/>
      <c r="AI300" s="537"/>
      <c r="AJ300" s="537"/>
      <c r="AK300" s="537"/>
      <c r="AL300" s="537"/>
      <c r="AM300" s="537"/>
      <c r="AN300" s="537"/>
      <c r="AO300" s="537"/>
      <c r="AP300" s="537"/>
      <c r="AQ300" s="537"/>
      <c r="AR300" s="537"/>
      <c r="AS300" s="537"/>
      <c r="AT300" s="537"/>
      <c r="AU300" s="537"/>
      <c r="AV300" s="537"/>
      <c r="AW300" s="537"/>
      <c r="AX300" s="537"/>
      <c r="AY300" s="537"/>
      <c r="AZ300" s="537"/>
      <c r="BA300" s="537"/>
      <c r="BB300" s="537"/>
      <c r="BC300" s="537"/>
      <c r="BD300" s="537"/>
      <c r="BE300" s="537"/>
      <c r="BF300" s="537"/>
      <c r="BG300" s="537"/>
      <c r="BH300" s="537"/>
      <c r="BI300" s="537"/>
      <c r="BJ300" s="537"/>
      <c r="BK300" s="537"/>
      <c r="BL300" s="537"/>
      <c r="BM300" s="537"/>
      <c r="BN300" s="537"/>
      <c r="BO300" s="537"/>
      <c r="BP300" s="537"/>
      <c r="BQ300" s="537"/>
      <c r="BR300" s="537"/>
      <c r="BS300" s="537"/>
      <c r="BT300" s="537"/>
      <c r="BU300" s="537"/>
      <c r="BV300" s="537"/>
      <c r="BW300" s="537"/>
      <c r="BX300" s="537"/>
      <c r="BY300" s="537"/>
      <c r="BZ300" s="537"/>
      <c r="CA300" s="537"/>
      <c r="CB300" s="537"/>
      <c r="CC300" s="537"/>
      <c r="CD300" s="537"/>
      <c r="CE300" s="537"/>
      <c r="CF300" s="537"/>
      <c r="CG300" s="537"/>
      <c r="CH300" s="537"/>
      <c r="CI300" s="537"/>
      <c r="CJ300" s="537"/>
      <c r="CK300" s="537"/>
      <c r="CL300" s="537"/>
      <c r="CM300" s="537"/>
      <c r="CN300" s="537"/>
      <c r="CO300" s="537"/>
      <c r="CP300" s="537"/>
      <c r="CQ300" s="537"/>
      <c r="CR300" s="537"/>
      <c r="CS300" s="537"/>
      <c r="CT300" s="537"/>
      <c r="CU300" s="537"/>
      <c r="CV300" s="537"/>
      <c r="CW300" s="537"/>
      <c r="CX300" s="537"/>
      <c r="CY300" s="537"/>
      <c r="CZ300" s="537"/>
      <c r="DA300" s="537"/>
      <c r="DB300" s="537"/>
      <c r="DC300" s="537"/>
      <c r="DD300" s="537"/>
      <c r="DE300" s="537"/>
      <c r="DF300" s="537"/>
      <c r="DG300" s="537"/>
      <c r="DH300" s="537"/>
      <c r="DI300" s="537"/>
      <c r="DJ300" s="537"/>
      <c r="DK300" s="537"/>
      <c r="DL300" s="537"/>
      <c r="DM300" s="537"/>
      <c r="DN300" s="537"/>
      <c r="DO300" s="537"/>
    </row>
    <row r="301" spans="1:119" ht="157.5" customHeight="1">
      <c r="A301" s="528"/>
      <c r="B301" s="537"/>
      <c r="C301" s="537"/>
      <c r="D301" s="537"/>
      <c r="E301" s="537"/>
      <c r="F301" s="539"/>
      <c r="G301" s="539"/>
      <c r="H301" s="539"/>
      <c r="I301" s="537"/>
      <c r="J301" s="537"/>
      <c r="K301" s="537"/>
      <c r="L301" s="537"/>
      <c r="M301" s="548"/>
      <c r="N301" s="537"/>
      <c r="O301" s="537"/>
      <c r="P301" s="537"/>
      <c r="Q301" s="537"/>
      <c r="R301" s="537"/>
      <c r="S301" s="537"/>
      <c r="T301" s="537"/>
      <c r="U301" s="537"/>
      <c r="V301" s="537"/>
      <c r="W301" s="537"/>
      <c r="X301" s="537"/>
      <c r="Y301" s="537"/>
      <c r="Z301" s="537"/>
      <c r="AA301" s="537"/>
      <c r="AB301" s="537"/>
      <c r="AC301" s="537"/>
      <c r="AD301" s="537"/>
      <c r="AE301" s="537"/>
      <c r="AF301" s="537"/>
      <c r="AG301" s="537"/>
      <c r="AH301" s="537"/>
      <c r="AI301" s="537"/>
      <c r="AJ301" s="537"/>
      <c r="AK301" s="537"/>
      <c r="AL301" s="537"/>
      <c r="AM301" s="537"/>
      <c r="AN301" s="537"/>
      <c r="AO301" s="537"/>
      <c r="AP301" s="537"/>
      <c r="AQ301" s="537"/>
      <c r="AR301" s="537"/>
      <c r="AS301" s="537"/>
      <c r="AT301" s="537"/>
      <c r="AU301" s="537"/>
      <c r="AV301" s="537"/>
      <c r="AW301" s="537"/>
      <c r="AX301" s="537"/>
      <c r="AY301" s="537"/>
      <c r="AZ301" s="537"/>
      <c r="BA301" s="537"/>
      <c r="BB301" s="537"/>
      <c r="BC301" s="537"/>
      <c r="BD301" s="537"/>
      <c r="BE301" s="537"/>
      <c r="BF301" s="537"/>
      <c r="BG301" s="537"/>
      <c r="BH301" s="537"/>
      <c r="BI301" s="537"/>
      <c r="BJ301" s="537"/>
      <c r="BK301" s="537"/>
      <c r="BL301" s="537"/>
      <c r="BM301" s="537"/>
      <c r="BN301" s="537"/>
      <c r="BO301" s="537"/>
      <c r="BP301" s="537"/>
      <c r="BQ301" s="537"/>
      <c r="BR301" s="537"/>
      <c r="BS301" s="537"/>
      <c r="BT301" s="537"/>
      <c r="BU301" s="537"/>
      <c r="BV301" s="537"/>
      <c r="BW301" s="537"/>
      <c r="BX301" s="537"/>
      <c r="BY301" s="537"/>
      <c r="BZ301" s="537"/>
      <c r="CA301" s="537"/>
      <c r="CB301" s="537"/>
      <c r="CC301" s="537"/>
      <c r="CD301" s="537"/>
      <c r="CE301" s="537"/>
      <c r="CF301" s="537"/>
      <c r="CG301" s="537"/>
      <c r="CH301" s="537"/>
      <c r="CI301" s="537"/>
      <c r="CJ301" s="537"/>
      <c r="CK301" s="537"/>
      <c r="CL301" s="537"/>
      <c r="CM301" s="537"/>
      <c r="CN301" s="537"/>
      <c r="CO301" s="537"/>
      <c r="CP301" s="537"/>
      <c r="CQ301" s="537"/>
      <c r="CR301" s="537"/>
      <c r="CS301" s="537"/>
      <c r="CT301" s="537"/>
      <c r="CU301" s="537"/>
      <c r="CV301" s="537"/>
      <c r="CW301" s="537"/>
      <c r="CX301" s="537"/>
      <c r="CY301" s="537"/>
      <c r="CZ301" s="537"/>
      <c r="DA301" s="537"/>
      <c r="DB301" s="537"/>
      <c r="DC301" s="537"/>
      <c r="DD301" s="537"/>
      <c r="DE301" s="537"/>
      <c r="DF301" s="537"/>
      <c r="DG301" s="537"/>
      <c r="DH301" s="537"/>
      <c r="DI301" s="537"/>
      <c r="DJ301" s="537"/>
      <c r="DK301" s="537"/>
      <c r="DL301" s="537"/>
      <c r="DM301" s="537"/>
      <c r="DN301" s="537"/>
      <c r="DO301" s="537"/>
    </row>
    <row r="302" spans="1:119" ht="157.5" customHeight="1">
      <c r="A302" s="528"/>
      <c r="B302" s="537"/>
      <c r="C302" s="537"/>
      <c r="D302" s="537"/>
      <c r="E302" s="537"/>
      <c r="F302" s="539"/>
      <c r="G302" s="539"/>
      <c r="H302" s="539"/>
      <c r="I302" s="537"/>
      <c r="J302" s="537"/>
      <c r="K302" s="537"/>
      <c r="L302" s="537"/>
      <c r="M302" s="548"/>
      <c r="N302" s="537"/>
      <c r="O302" s="537"/>
      <c r="P302" s="537"/>
      <c r="Q302" s="537"/>
      <c r="R302" s="537"/>
      <c r="S302" s="537"/>
      <c r="T302" s="537"/>
      <c r="U302" s="537"/>
      <c r="V302" s="537"/>
      <c r="W302" s="537"/>
      <c r="X302" s="537"/>
      <c r="Y302" s="537"/>
      <c r="Z302" s="537"/>
      <c r="AA302" s="537"/>
      <c r="AB302" s="537"/>
      <c r="AC302" s="537"/>
      <c r="AD302" s="537"/>
      <c r="AE302" s="537"/>
      <c r="AF302" s="537"/>
      <c r="AG302" s="537"/>
      <c r="AH302" s="537"/>
      <c r="AI302" s="537"/>
      <c r="AJ302" s="537"/>
      <c r="AK302" s="537"/>
      <c r="AL302" s="537"/>
      <c r="AM302" s="537"/>
      <c r="AN302" s="537"/>
      <c r="AO302" s="537"/>
      <c r="AP302" s="537"/>
      <c r="AQ302" s="537"/>
      <c r="AR302" s="537"/>
      <c r="AS302" s="537"/>
      <c r="AT302" s="537"/>
      <c r="AU302" s="537"/>
      <c r="AV302" s="537"/>
      <c r="AW302" s="537"/>
      <c r="AX302" s="537"/>
      <c r="AY302" s="537"/>
      <c r="AZ302" s="537"/>
      <c r="BA302" s="537"/>
      <c r="BB302" s="537"/>
      <c r="BC302" s="537"/>
      <c r="BD302" s="537"/>
      <c r="BE302" s="537"/>
      <c r="BF302" s="537"/>
      <c r="BG302" s="537"/>
      <c r="BH302" s="537"/>
      <c r="BI302" s="537"/>
      <c r="BJ302" s="537"/>
      <c r="BK302" s="537"/>
      <c r="BL302" s="537"/>
      <c r="BM302" s="537"/>
      <c r="BN302" s="537"/>
      <c r="BO302" s="537"/>
      <c r="BP302" s="537"/>
      <c r="BQ302" s="537"/>
      <c r="BR302" s="537"/>
      <c r="BS302" s="537"/>
      <c r="BT302" s="537"/>
      <c r="BU302" s="537"/>
      <c r="BV302" s="537"/>
      <c r="BW302" s="537"/>
      <c r="BX302" s="537"/>
      <c r="BY302" s="537"/>
      <c r="BZ302" s="537"/>
      <c r="CA302" s="537"/>
      <c r="CB302" s="537"/>
      <c r="CC302" s="537"/>
      <c r="CD302" s="537"/>
      <c r="CE302" s="537"/>
      <c r="CF302" s="537"/>
      <c r="CG302" s="537"/>
      <c r="CH302" s="537"/>
      <c r="CI302" s="537"/>
      <c r="CJ302" s="537"/>
      <c r="CK302" s="537"/>
      <c r="CL302" s="537"/>
      <c r="CM302" s="537"/>
      <c r="CN302" s="537"/>
      <c r="CO302" s="537"/>
      <c r="CP302" s="537"/>
      <c r="CQ302" s="537"/>
      <c r="CR302" s="537"/>
      <c r="CS302" s="537"/>
      <c r="CT302" s="537"/>
      <c r="CU302" s="537"/>
      <c r="CV302" s="537"/>
      <c r="CW302" s="537"/>
      <c r="CX302" s="537"/>
      <c r="CY302" s="537"/>
      <c r="CZ302" s="537"/>
      <c r="DA302" s="537"/>
      <c r="DB302" s="537"/>
      <c r="DC302" s="537"/>
      <c r="DD302" s="537"/>
      <c r="DE302" s="537"/>
      <c r="DF302" s="537"/>
      <c r="DG302" s="537"/>
      <c r="DH302" s="537"/>
      <c r="DI302" s="537"/>
      <c r="DJ302" s="537"/>
      <c r="DK302" s="537"/>
      <c r="DL302" s="537"/>
      <c r="DM302" s="537"/>
      <c r="DN302" s="537"/>
      <c r="DO302" s="537"/>
    </row>
    <row r="303" spans="1:119" ht="157.5" customHeight="1">
      <c r="A303" s="528"/>
      <c r="B303" s="537"/>
      <c r="C303" s="537"/>
      <c r="D303" s="537"/>
      <c r="E303" s="537"/>
      <c r="F303" s="539"/>
      <c r="G303" s="539"/>
      <c r="H303" s="539"/>
      <c r="I303" s="537"/>
      <c r="J303" s="537"/>
      <c r="K303" s="537"/>
      <c r="L303" s="537"/>
      <c r="M303" s="548"/>
      <c r="N303" s="537"/>
      <c r="O303" s="537"/>
      <c r="P303" s="537"/>
      <c r="Q303" s="537"/>
      <c r="R303" s="537"/>
      <c r="S303" s="537"/>
      <c r="T303" s="537"/>
      <c r="U303" s="537"/>
      <c r="V303" s="537"/>
      <c r="W303" s="537"/>
      <c r="X303" s="537"/>
      <c r="Y303" s="537"/>
      <c r="Z303" s="537"/>
      <c r="AA303" s="537"/>
      <c r="AB303" s="537"/>
      <c r="AC303" s="537"/>
      <c r="AD303" s="537"/>
      <c r="AE303" s="537"/>
      <c r="AF303" s="537"/>
      <c r="AG303" s="537"/>
      <c r="AH303" s="537"/>
      <c r="AI303" s="537"/>
      <c r="AJ303" s="537"/>
      <c r="AK303" s="537"/>
      <c r="AL303" s="537"/>
      <c r="AM303" s="537"/>
      <c r="AN303" s="537"/>
      <c r="AO303" s="537"/>
      <c r="AP303" s="537"/>
      <c r="AQ303" s="537"/>
      <c r="AR303" s="537"/>
      <c r="AS303" s="537"/>
      <c r="AT303" s="537"/>
      <c r="AU303" s="537"/>
      <c r="AV303" s="537"/>
      <c r="AW303" s="537"/>
      <c r="AX303" s="537"/>
      <c r="AY303" s="537"/>
      <c r="AZ303" s="537"/>
      <c r="BA303" s="537"/>
      <c r="BB303" s="537"/>
      <c r="BC303" s="537"/>
      <c r="BD303" s="537"/>
      <c r="BE303" s="537"/>
      <c r="BF303" s="537"/>
      <c r="BG303" s="537"/>
      <c r="BH303" s="537"/>
      <c r="BI303" s="537"/>
      <c r="BJ303" s="537"/>
      <c r="BK303" s="537"/>
      <c r="BL303" s="537"/>
      <c r="BM303" s="537"/>
      <c r="BN303" s="537"/>
      <c r="BO303" s="537"/>
      <c r="BP303" s="537"/>
      <c r="BQ303" s="537"/>
      <c r="BR303" s="537"/>
      <c r="BS303" s="537"/>
      <c r="BT303" s="537"/>
      <c r="BU303" s="537"/>
      <c r="BV303" s="537"/>
      <c r="BW303" s="537"/>
      <c r="BX303" s="537"/>
      <c r="BY303" s="537"/>
      <c r="BZ303" s="537"/>
      <c r="CA303" s="537"/>
      <c r="CB303" s="537"/>
      <c r="CC303" s="537"/>
      <c r="CD303" s="537"/>
      <c r="CE303" s="537"/>
      <c r="CF303" s="537"/>
      <c r="CG303" s="537"/>
      <c r="CH303" s="537"/>
      <c r="CI303" s="537"/>
      <c r="CJ303" s="537"/>
      <c r="CK303" s="537"/>
      <c r="CL303" s="537"/>
      <c r="CM303" s="537"/>
      <c r="CN303" s="537"/>
      <c r="CO303" s="537"/>
      <c r="CP303" s="537"/>
      <c r="CQ303" s="537"/>
      <c r="CR303" s="537"/>
      <c r="CS303" s="537"/>
      <c r="CT303" s="537"/>
      <c r="CU303" s="537"/>
      <c r="CV303" s="537"/>
      <c r="CW303" s="537"/>
      <c r="CX303" s="537"/>
      <c r="CY303" s="537"/>
      <c r="CZ303" s="537"/>
      <c r="DA303" s="537"/>
      <c r="DB303" s="537"/>
      <c r="DC303" s="537"/>
      <c r="DD303" s="537"/>
      <c r="DE303" s="537"/>
      <c r="DF303" s="537"/>
      <c r="DG303" s="537"/>
      <c r="DH303" s="537"/>
      <c r="DI303" s="537"/>
      <c r="DJ303" s="537"/>
      <c r="DK303" s="537"/>
      <c r="DL303" s="537"/>
      <c r="DM303" s="537"/>
      <c r="DN303" s="537"/>
      <c r="DO303" s="537"/>
    </row>
    <row r="304" spans="1:119" ht="157.5" customHeight="1">
      <c r="A304" s="528"/>
      <c r="B304" s="537"/>
      <c r="C304" s="537"/>
      <c r="D304" s="537"/>
      <c r="E304" s="537"/>
      <c r="F304" s="539"/>
      <c r="G304" s="539"/>
      <c r="H304" s="539"/>
      <c r="I304" s="537"/>
      <c r="J304" s="537"/>
      <c r="K304" s="537"/>
      <c r="L304" s="537"/>
      <c r="M304" s="548"/>
      <c r="N304" s="537"/>
      <c r="O304" s="537"/>
      <c r="P304" s="537"/>
      <c r="Q304" s="537"/>
      <c r="R304" s="537"/>
      <c r="S304" s="537"/>
      <c r="T304" s="537"/>
      <c r="U304" s="537"/>
      <c r="V304" s="537"/>
      <c r="W304" s="537"/>
      <c r="X304" s="537"/>
      <c r="Y304" s="537"/>
      <c r="Z304" s="537"/>
      <c r="AA304" s="537"/>
      <c r="AB304" s="537"/>
      <c r="AC304" s="537"/>
      <c r="AD304" s="537"/>
      <c r="AE304" s="537"/>
      <c r="AF304" s="537"/>
      <c r="AG304" s="537"/>
      <c r="AH304" s="537"/>
      <c r="AI304" s="537"/>
      <c r="AJ304" s="537"/>
      <c r="AK304" s="537"/>
      <c r="AL304" s="537"/>
      <c r="AM304" s="537"/>
      <c r="AN304" s="537"/>
      <c r="AO304" s="537"/>
      <c r="AP304" s="537"/>
      <c r="AQ304" s="537"/>
      <c r="AR304" s="537"/>
      <c r="AS304" s="537"/>
      <c r="AT304" s="537"/>
      <c r="AU304" s="537"/>
      <c r="AV304" s="537"/>
      <c r="AW304" s="537"/>
      <c r="AX304" s="537"/>
      <c r="AY304" s="537"/>
      <c r="AZ304" s="537"/>
      <c r="BA304" s="537"/>
      <c r="BB304" s="537"/>
      <c r="BC304" s="537"/>
      <c r="BD304" s="537"/>
      <c r="BE304" s="537"/>
      <c r="BF304" s="537"/>
      <c r="BG304" s="537"/>
      <c r="BH304" s="537"/>
      <c r="BI304" s="537"/>
      <c r="BJ304" s="537"/>
      <c r="BK304" s="537"/>
      <c r="BL304" s="537"/>
      <c r="BM304" s="537"/>
      <c r="BN304" s="537"/>
      <c r="BO304" s="537"/>
      <c r="BP304" s="537"/>
      <c r="BQ304" s="537"/>
      <c r="BR304" s="537"/>
      <c r="BS304" s="537"/>
      <c r="BT304" s="537"/>
      <c r="BU304" s="537"/>
      <c r="BV304" s="537"/>
      <c r="BW304" s="537"/>
      <c r="BX304" s="537"/>
      <c r="BY304" s="537"/>
      <c r="BZ304" s="537"/>
      <c r="CA304" s="537"/>
      <c r="CB304" s="537"/>
      <c r="CC304" s="537"/>
      <c r="CD304" s="537"/>
      <c r="CE304" s="537"/>
      <c r="CF304" s="537"/>
      <c r="CG304" s="537"/>
      <c r="CH304" s="537"/>
      <c r="CI304" s="537"/>
      <c r="CJ304" s="537"/>
      <c r="CK304" s="537"/>
      <c r="CL304" s="537"/>
      <c r="CM304" s="537"/>
      <c r="CN304" s="537"/>
      <c r="CO304" s="537"/>
      <c r="CP304" s="537"/>
      <c r="CQ304" s="537"/>
      <c r="CR304" s="537"/>
      <c r="CS304" s="537"/>
      <c r="CT304" s="537"/>
      <c r="CU304" s="537"/>
      <c r="CV304" s="537"/>
      <c r="CW304" s="537"/>
      <c r="CX304" s="537"/>
      <c r="CY304" s="537"/>
      <c r="CZ304" s="537"/>
      <c r="DA304" s="537"/>
      <c r="DB304" s="537"/>
      <c r="DC304" s="537"/>
      <c r="DD304" s="537"/>
      <c r="DE304" s="537"/>
      <c r="DF304" s="537"/>
      <c r="DG304" s="537"/>
      <c r="DH304" s="537"/>
      <c r="DI304" s="537"/>
      <c r="DJ304" s="537"/>
      <c r="DK304" s="537"/>
      <c r="DL304" s="537"/>
      <c r="DM304" s="537"/>
      <c r="DN304" s="537"/>
      <c r="DO304" s="537"/>
    </row>
    <row r="305" spans="1:119" ht="157.5" customHeight="1">
      <c r="A305" s="528"/>
      <c r="B305" s="537"/>
      <c r="C305" s="537"/>
      <c r="D305" s="537"/>
      <c r="E305" s="537"/>
      <c r="F305" s="539"/>
      <c r="G305" s="539"/>
      <c r="H305" s="539"/>
      <c r="I305" s="537"/>
      <c r="J305" s="537"/>
      <c r="K305" s="537"/>
      <c r="L305" s="537"/>
      <c r="M305" s="548"/>
      <c r="N305" s="537"/>
      <c r="O305" s="537"/>
      <c r="P305" s="537"/>
      <c r="Q305" s="537"/>
      <c r="R305" s="537"/>
      <c r="S305" s="537"/>
      <c r="T305" s="537"/>
      <c r="U305" s="537"/>
      <c r="V305" s="537"/>
      <c r="W305" s="537"/>
      <c r="X305" s="537"/>
      <c r="Y305" s="537"/>
      <c r="Z305" s="537"/>
      <c r="AA305" s="537"/>
      <c r="AB305" s="537"/>
      <c r="AC305" s="537"/>
      <c r="AD305" s="537"/>
      <c r="AE305" s="537"/>
      <c r="AF305" s="537"/>
      <c r="AG305" s="537"/>
      <c r="AH305" s="537"/>
      <c r="AI305" s="537"/>
      <c r="AJ305" s="537"/>
      <c r="AK305" s="537"/>
      <c r="AL305" s="537"/>
      <c r="AM305" s="537"/>
      <c r="AN305" s="537"/>
      <c r="AO305" s="537"/>
      <c r="AP305" s="537"/>
      <c r="AQ305" s="537"/>
      <c r="AR305" s="537"/>
      <c r="AS305" s="537"/>
      <c r="AT305" s="537"/>
      <c r="AU305" s="537"/>
      <c r="AV305" s="537"/>
      <c r="AW305" s="537"/>
      <c r="AX305" s="537"/>
      <c r="AY305" s="537"/>
      <c r="AZ305" s="537"/>
      <c r="BA305" s="537"/>
      <c r="BB305" s="537"/>
      <c r="BC305" s="537"/>
      <c r="BD305" s="537"/>
      <c r="BE305" s="537"/>
      <c r="BF305" s="537"/>
      <c r="BG305" s="537"/>
      <c r="BH305" s="537"/>
      <c r="BI305" s="537"/>
      <c r="BJ305" s="537"/>
      <c r="BK305" s="537"/>
      <c r="BL305" s="537"/>
      <c r="BM305" s="537"/>
      <c r="BN305" s="537"/>
      <c r="BO305" s="537"/>
      <c r="BP305" s="537"/>
      <c r="BQ305" s="537"/>
      <c r="BR305" s="537"/>
      <c r="BS305" s="537"/>
      <c r="BT305" s="537"/>
      <c r="BU305" s="537"/>
      <c r="BV305" s="537"/>
      <c r="BW305" s="537"/>
      <c r="BX305" s="537"/>
      <c r="BY305" s="537"/>
      <c r="BZ305" s="537"/>
      <c r="CA305" s="537"/>
      <c r="CB305" s="537"/>
      <c r="CC305" s="537"/>
      <c r="CD305" s="537"/>
      <c r="CE305" s="537"/>
      <c r="CF305" s="537"/>
      <c r="CG305" s="537"/>
      <c r="CH305" s="537"/>
      <c r="CI305" s="537"/>
      <c r="CJ305" s="537"/>
      <c r="CK305" s="537"/>
      <c r="CL305" s="537"/>
      <c r="CM305" s="537"/>
      <c r="CN305" s="537"/>
      <c r="CO305" s="537"/>
      <c r="CP305" s="537"/>
      <c r="CQ305" s="537"/>
      <c r="CR305" s="537"/>
      <c r="CS305" s="537"/>
      <c r="CT305" s="537"/>
      <c r="CU305" s="537"/>
      <c r="CV305" s="537"/>
      <c r="CW305" s="537"/>
      <c r="CX305" s="537"/>
      <c r="CY305" s="537"/>
      <c r="CZ305" s="537"/>
      <c r="DA305" s="537"/>
      <c r="DB305" s="537"/>
      <c r="DC305" s="537"/>
      <c r="DD305" s="537"/>
      <c r="DE305" s="537"/>
      <c r="DF305" s="537"/>
      <c r="DG305" s="537"/>
      <c r="DH305" s="537"/>
      <c r="DI305" s="537"/>
      <c r="DJ305" s="537"/>
      <c r="DK305" s="537"/>
      <c r="DL305" s="537"/>
      <c r="DM305" s="537"/>
      <c r="DN305" s="537"/>
      <c r="DO305" s="537"/>
    </row>
    <row r="306" spans="1:119" ht="157.5" customHeight="1">
      <c r="A306" s="528"/>
      <c r="B306" s="537"/>
      <c r="C306" s="537"/>
      <c r="D306" s="537"/>
      <c r="E306" s="537"/>
      <c r="F306" s="539"/>
      <c r="G306" s="539"/>
      <c r="H306" s="539"/>
      <c r="I306" s="537"/>
      <c r="J306" s="537"/>
      <c r="K306" s="537"/>
      <c r="L306" s="537"/>
      <c r="M306" s="548"/>
      <c r="N306" s="537"/>
      <c r="O306" s="537"/>
      <c r="P306" s="537"/>
      <c r="Q306" s="537"/>
      <c r="R306" s="537"/>
      <c r="S306" s="537"/>
      <c r="T306" s="537"/>
      <c r="U306" s="537"/>
      <c r="V306" s="537"/>
      <c r="W306" s="537"/>
      <c r="X306" s="537"/>
      <c r="Y306" s="537"/>
      <c r="Z306" s="537"/>
      <c r="AA306" s="537"/>
      <c r="AB306" s="537"/>
      <c r="AC306" s="537"/>
      <c r="AD306" s="537"/>
      <c r="AE306" s="537"/>
      <c r="AF306" s="537"/>
      <c r="AG306" s="537"/>
      <c r="AH306" s="537"/>
      <c r="AI306" s="537"/>
      <c r="AJ306" s="537"/>
      <c r="AK306" s="537"/>
      <c r="AL306" s="537"/>
      <c r="AM306" s="537"/>
      <c r="AN306" s="537"/>
      <c r="AO306" s="537"/>
      <c r="AP306" s="537"/>
      <c r="AQ306" s="537"/>
      <c r="AR306" s="537"/>
      <c r="AS306" s="537"/>
      <c r="AT306" s="537"/>
      <c r="AU306" s="537"/>
      <c r="AV306" s="537"/>
      <c r="AW306" s="537"/>
      <c r="AX306" s="537"/>
      <c r="AY306" s="537"/>
      <c r="AZ306" s="537"/>
      <c r="BA306" s="537"/>
      <c r="BB306" s="537"/>
      <c r="BC306" s="537"/>
      <c r="BD306" s="537"/>
      <c r="BE306" s="537"/>
      <c r="BF306" s="537"/>
      <c r="BG306" s="537"/>
      <c r="BH306" s="537"/>
      <c r="BI306" s="537"/>
      <c r="BJ306" s="537"/>
      <c r="BK306" s="537"/>
      <c r="BL306" s="537"/>
      <c r="BM306" s="537"/>
      <c r="BN306" s="537"/>
      <c r="BO306" s="537"/>
      <c r="BP306" s="537"/>
      <c r="BQ306" s="537"/>
      <c r="BR306" s="537"/>
      <c r="BS306" s="537"/>
      <c r="BT306" s="537"/>
      <c r="BU306" s="537"/>
      <c r="BV306" s="537"/>
      <c r="BW306" s="537"/>
      <c r="BX306" s="537"/>
      <c r="BY306" s="537"/>
      <c r="BZ306" s="537"/>
      <c r="CA306" s="537"/>
      <c r="CB306" s="537"/>
      <c r="CC306" s="537"/>
      <c r="CD306" s="537"/>
      <c r="CE306" s="537"/>
      <c r="CF306" s="537"/>
      <c r="CG306" s="537"/>
      <c r="CH306" s="537"/>
      <c r="CI306" s="537"/>
      <c r="CJ306" s="537"/>
      <c r="CK306" s="537"/>
      <c r="CL306" s="537"/>
      <c r="CM306" s="537"/>
      <c r="CN306" s="537"/>
      <c r="CO306" s="537"/>
      <c r="CP306" s="537"/>
      <c r="CQ306" s="537"/>
      <c r="CR306" s="537"/>
      <c r="CS306" s="537"/>
      <c r="CT306" s="537"/>
      <c r="CU306" s="537"/>
      <c r="CV306" s="537"/>
      <c r="CW306" s="537"/>
      <c r="CX306" s="537"/>
      <c r="CY306" s="537"/>
      <c r="CZ306" s="537"/>
      <c r="DA306" s="537"/>
      <c r="DB306" s="537"/>
      <c r="DC306" s="537"/>
      <c r="DD306" s="537"/>
      <c r="DE306" s="537"/>
      <c r="DF306" s="537"/>
      <c r="DG306" s="537"/>
      <c r="DH306" s="537"/>
      <c r="DI306" s="537"/>
      <c r="DJ306" s="537"/>
      <c r="DK306" s="537"/>
      <c r="DL306" s="537"/>
      <c r="DM306" s="537"/>
      <c r="DN306" s="537"/>
      <c r="DO306" s="537"/>
    </row>
    <row r="307" spans="1:119" ht="157.5" customHeight="1">
      <c r="A307" s="528"/>
      <c r="B307" s="537"/>
      <c r="C307" s="537"/>
      <c r="D307" s="537"/>
      <c r="E307" s="537"/>
      <c r="F307" s="539"/>
      <c r="G307" s="539"/>
      <c r="H307" s="539"/>
      <c r="I307" s="537"/>
      <c r="J307" s="537"/>
      <c r="K307" s="537"/>
      <c r="L307" s="537"/>
      <c r="M307" s="548"/>
      <c r="N307" s="537"/>
      <c r="O307" s="537"/>
      <c r="P307" s="537"/>
      <c r="Q307" s="537"/>
      <c r="R307" s="537"/>
      <c r="S307" s="537"/>
      <c r="T307" s="537"/>
      <c r="U307" s="537"/>
      <c r="V307" s="537"/>
      <c r="W307" s="537"/>
      <c r="X307" s="537"/>
      <c r="Y307" s="537"/>
      <c r="Z307" s="537"/>
      <c r="AA307" s="537"/>
      <c r="AB307" s="537"/>
      <c r="AC307" s="537"/>
      <c r="AD307" s="537"/>
      <c r="AE307" s="537"/>
      <c r="AF307" s="537"/>
      <c r="AG307" s="537"/>
      <c r="AH307" s="537"/>
      <c r="AI307" s="537"/>
      <c r="AJ307" s="537"/>
      <c r="AK307" s="537"/>
      <c r="AL307" s="537"/>
      <c r="AM307" s="537"/>
      <c r="AN307" s="537"/>
      <c r="AO307" s="537"/>
      <c r="AP307" s="537"/>
      <c r="AQ307" s="537"/>
      <c r="AR307" s="537"/>
      <c r="AS307" s="537"/>
      <c r="AT307" s="537"/>
      <c r="AU307" s="537"/>
      <c r="AV307" s="537"/>
      <c r="AW307" s="537"/>
      <c r="AX307" s="537"/>
      <c r="AY307" s="537"/>
      <c r="AZ307" s="537"/>
      <c r="BA307" s="537"/>
      <c r="BB307" s="537"/>
      <c r="BC307" s="537"/>
      <c r="BD307" s="537"/>
      <c r="BE307" s="537"/>
      <c r="BF307" s="537"/>
      <c r="BG307" s="537"/>
      <c r="BH307" s="537"/>
      <c r="BI307" s="537"/>
      <c r="BJ307" s="537"/>
      <c r="BK307" s="537"/>
      <c r="BL307" s="537"/>
      <c r="BM307" s="537"/>
      <c r="BN307" s="537"/>
      <c r="BO307" s="537"/>
      <c r="BP307" s="537"/>
      <c r="BQ307" s="537"/>
      <c r="BR307" s="537"/>
      <c r="BS307" s="537"/>
      <c r="BT307" s="537"/>
      <c r="BU307" s="537"/>
      <c r="BV307" s="537"/>
      <c r="BW307" s="537"/>
      <c r="BX307" s="537"/>
      <c r="BY307" s="537"/>
      <c r="BZ307" s="537"/>
      <c r="CA307" s="537"/>
      <c r="CB307" s="537"/>
      <c r="CC307" s="537"/>
      <c r="CD307" s="537"/>
      <c r="CE307" s="537"/>
      <c r="CF307" s="537"/>
      <c r="CG307" s="537"/>
      <c r="CH307" s="537"/>
      <c r="CI307" s="537"/>
      <c r="CJ307" s="537"/>
      <c r="CK307" s="537"/>
      <c r="CL307" s="537"/>
      <c r="CM307" s="537"/>
      <c r="CN307" s="537"/>
      <c r="CO307" s="537"/>
      <c r="CP307" s="537"/>
      <c r="CQ307" s="537"/>
      <c r="CR307" s="537"/>
      <c r="CS307" s="537"/>
      <c r="CT307" s="537"/>
      <c r="CU307" s="537"/>
      <c r="CV307" s="537"/>
      <c r="CW307" s="537"/>
      <c r="CX307" s="537"/>
      <c r="CY307" s="537"/>
      <c r="CZ307" s="537"/>
      <c r="DA307" s="537"/>
      <c r="DB307" s="537"/>
      <c r="DC307" s="537"/>
      <c r="DD307" s="537"/>
      <c r="DE307" s="537"/>
      <c r="DF307" s="537"/>
      <c r="DG307" s="537"/>
      <c r="DH307" s="537"/>
      <c r="DI307" s="537"/>
      <c r="DJ307" s="537"/>
      <c r="DK307" s="537"/>
      <c r="DL307" s="537"/>
      <c r="DM307" s="537"/>
      <c r="DN307" s="537"/>
      <c r="DO307" s="537"/>
    </row>
    <row r="308" spans="1:119" ht="157.5" customHeight="1">
      <c r="A308" s="528"/>
      <c r="B308" s="537"/>
      <c r="C308" s="537"/>
      <c r="D308" s="537"/>
      <c r="E308" s="537"/>
      <c r="F308" s="539"/>
      <c r="G308" s="539"/>
      <c r="H308" s="539"/>
      <c r="I308" s="537"/>
      <c r="J308" s="537"/>
      <c r="K308" s="537"/>
      <c r="L308" s="537"/>
      <c r="M308" s="548"/>
      <c r="N308" s="537"/>
      <c r="O308" s="537"/>
      <c r="P308" s="537"/>
      <c r="Q308" s="537"/>
      <c r="R308" s="537"/>
      <c r="S308" s="537"/>
      <c r="T308" s="537"/>
      <c r="U308" s="537"/>
      <c r="V308" s="537"/>
      <c r="W308" s="537"/>
      <c r="X308" s="537"/>
      <c r="Y308" s="537"/>
      <c r="Z308" s="537"/>
      <c r="AA308" s="537"/>
      <c r="AB308" s="537"/>
      <c r="AC308" s="537"/>
      <c r="AD308" s="537"/>
      <c r="AE308" s="537"/>
      <c r="AF308" s="537"/>
      <c r="AG308" s="537"/>
      <c r="AH308" s="537"/>
      <c r="AI308" s="537"/>
      <c r="AJ308" s="537"/>
      <c r="AK308" s="537"/>
      <c r="AL308" s="537"/>
      <c r="AM308" s="537"/>
      <c r="AN308" s="537"/>
      <c r="AO308" s="537"/>
      <c r="AP308" s="537"/>
      <c r="AQ308" s="537"/>
      <c r="AR308" s="537"/>
      <c r="AS308" s="537"/>
      <c r="AT308" s="537"/>
      <c r="AU308" s="537"/>
      <c r="AV308" s="537"/>
      <c r="AW308" s="537"/>
      <c r="AX308" s="537"/>
      <c r="AY308" s="537"/>
      <c r="AZ308" s="537"/>
      <c r="BA308" s="537"/>
      <c r="BB308" s="537"/>
      <c r="BC308" s="537"/>
      <c r="BD308" s="537"/>
      <c r="BE308" s="537"/>
      <c r="BF308" s="537"/>
      <c r="BG308" s="537"/>
      <c r="BH308" s="537"/>
      <c r="BI308" s="537"/>
      <c r="BJ308" s="537"/>
      <c r="BK308" s="537"/>
      <c r="BL308" s="537"/>
      <c r="BM308" s="537"/>
      <c r="BN308" s="537"/>
      <c r="BO308" s="537"/>
      <c r="BP308" s="537"/>
      <c r="BQ308" s="537"/>
      <c r="BR308" s="537"/>
      <c r="BS308" s="537"/>
      <c r="BT308" s="537"/>
      <c r="BU308" s="537"/>
      <c r="BV308" s="537"/>
      <c r="BW308" s="537"/>
      <c r="BX308" s="537"/>
      <c r="BY308" s="537"/>
      <c r="BZ308" s="537"/>
      <c r="CA308" s="537"/>
      <c r="CB308" s="537"/>
      <c r="CC308" s="537"/>
      <c r="CD308" s="537"/>
      <c r="CE308" s="537"/>
      <c r="CF308" s="537"/>
      <c r="CG308" s="537"/>
      <c r="CH308" s="537"/>
      <c r="CI308" s="537"/>
      <c r="CJ308" s="537"/>
      <c r="CK308" s="537"/>
      <c r="CL308" s="537"/>
      <c r="CM308" s="537"/>
      <c r="CN308" s="537"/>
      <c r="CO308" s="537"/>
      <c r="CP308" s="537"/>
      <c r="CQ308" s="537"/>
      <c r="CR308" s="537"/>
      <c r="CS308" s="537"/>
      <c r="CT308" s="537"/>
      <c r="CU308" s="537"/>
      <c r="CV308" s="537"/>
      <c r="CW308" s="537"/>
      <c r="CX308" s="537"/>
      <c r="CY308" s="537"/>
      <c r="CZ308" s="537"/>
      <c r="DA308" s="537"/>
      <c r="DB308" s="537"/>
      <c r="DC308" s="537"/>
      <c r="DD308" s="537"/>
      <c r="DE308" s="537"/>
      <c r="DF308" s="537"/>
      <c r="DG308" s="537"/>
      <c r="DH308" s="537"/>
      <c r="DI308" s="537"/>
      <c r="DJ308" s="537"/>
      <c r="DK308" s="537"/>
      <c r="DL308" s="537"/>
      <c r="DM308" s="537"/>
      <c r="DN308" s="537"/>
      <c r="DO308" s="537"/>
    </row>
    <row r="309" spans="1:119" ht="157.5" customHeight="1">
      <c r="A309" s="528"/>
      <c r="B309" s="537"/>
      <c r="C309" s="537"/>
      <c r="D309" s="537"/>
      <c r="E309" s="537"/>
      <c r="F309" s="539"/>
      <c r="G309" s="539"/>
      <c r="H309" s="539"/>
      <c r="I309" s="537"/>
      <c r="J309" s="537"/>
      <c r="K309" s="537"/>
      <c r="L309" s="537"/>
      <c r="M309" s="548"/>
      <c r="N309" s="537"/>
      <c r="O309" s="537"/>
      <c r="P309" s="537"/>
      <c r="Q309" s="537"/>
      <c r="R309" s="537"/>
      <c r="S309" s="537"/>
      <c r="T309" s="537"/>
      <c r="U309" s="537"/>
      <c r="V309" s="537"/>
      <c r="W309" s="537"/>
      <c r="X309" s="537"/>
      <c r="Y309" s="537"/>
      <c r="Z309" s="537"/>
      <c r="AA309" s="537"/>
      <c r="AB309" s="537"/>
      <c r="AC309" s="537"/>
      <c r="AD309" s="537"/>
      <c r="AE309" s="537"/>
      <c r="AF309" s="537"/>
      <c r="AG309" s="537"/>
      <c r="AH309" s="537"/>
      <c r="AI309" s="537"/>
      <c r="AJ309" s="537"/>
      <c r="AK309" s="537"/>
      <c r="AL309" s="537"/>
      <c r="AM309" s="537"/>
      <c r="AN309" s="537"/>
      <c r="AO309" s="537"/>
      <c r="AP309" s="537"/>
      <c r="AQ309" s="537"/>
      <c r="AR309" s="537"/>
      <c r="AS309" s="537"/>
      <c r="AT309" s="537"/>
      <c r="AU309" s="537"/>
      <c r="AV309" s="537"/>
      <c r="AW309" s="537"/>
      <c r="AX309" s="537"/>
      <c r="AY309" s="537"/>
      <c r="AZ309" s="537"/>
      <c r="BA309" s="537"/>
      <c r="BB309" s="537"/>
      <c r="BC309" s="537"/>
      <c r="BD309" s="537"/>
      <c r="BE309" s="537"/>
      <c r="BF309" s="537"/>
      <c r="BG309" s="537"/>
      <c r="BH309" s="537"/>
      <c r="BI309" s="537"/>
      <c r="BJ309" s="537"/>
      <c r="BK309" s="537"/>
      <c r="BL309" s="537"/>
      <c r="BM309" s="537"/>
      <c r="BN309" s="537"/>
      <c r="BO309" s="537"/>
      <c r="BP309" s="537"/>
      <c r="BQ309" s="537"/>
      <c r="BR309" s="537"/>
      <c r="BS309" s="537"/>
      <c r="BT309" s="537"/>
      <c r="BU309" s="537"/>
      <c r="BV309" s="537"/>
      <c r="BW309" s="537"/>
      <c r="BX309" s="537"/>
      <c r="BY309" s="537"/>
      <c r="BZ309" s="537"/>
      <c r="CA309" s="537"/>
      <c r="CB309" s="537"/>
      <c r="CC309" s="537"/>
      <c r="CD309" s="537"/>
      <c r="CE309" s="537"/>
      <c r="CF309" s="537"/>
      <c r="CG309" s="537"/>
      <c r="CH309" s="537"/>
      <c r="CI309" s="537"/>
      <c r="CJ309" s="537"/>
      <c r="CK309" s="537"/>
      <c r="CL309" s="537"/>
      <c r="CM309" s="537"/>
      <c r="CN309" s="537"/>
      <c r="CO309" s="537"/>
      <c r="CP309" s="537"/>
      <c r="CQ309" s="537"/>
      <c r="CR309" s="537"/>
      <c r="CS309" s="537"/>
      <c r="CT309" s="537"/>
      <c r="CU309" s="537"/>
      <c r="CV309" s="537"/>
      <c r="CW309" s="537"/>
      <c r="CX309" s="537"/>
      <c r="CY309" s="537"/>
      <c r="CZ309" s="537"/>
      <c r="DA309" s="537"/>
      <c r="DB309" s="537"/>
      <c r="DC309" s="537"/>
      <c r="DD309" s="537"/>
      <c r="DE309" s="537"/>
      <c r="DF309" s="537"/>
      <c r="DG309" s="537"/>
      <c r="DH309" s="537"/>
      <c r="DI309" s="537"/>
      <c r="DJ309" s="537"/>
      <c r="DK309" s="537"/>
      <c r="DL309" s="537"/>
      <c r="DM309" s="537"/>
      <c r="DN309" s="537"/>
      <c r="DO309" s="537"/>
    </row>
    <row r="310" spans="1:119" ht="157.5" customHeight="1">
      <c r="A310" s="528"/>
      <c r="B310" s="537"/>
      <c r="C310" s="537"/>
      <c r="D310" s="537"/>
      <c r="E310" s="537"/>
      <c r="F310" s="539"/>
      <c r="G310" s="539"/>
      <c r="H310" s="539"/>
      <c r="I310" s="537"/>
      <c r="J310" s="537"/>
      <c r="K310" s="537"/>
      <c r="L310" s="537"/>
      <c r="M310" s="548"/>
      <c r="N310" s="537"/>
      <c r="O310" s="537"/>
      <c r="P310" s="537"/>
      <c r="Q310" s="537"/>
      <c r="R310" s="537"/>
      <c r="S310" s="537"/>
      <c r="T310" s="537"/>
      <c r="U310" s="537"/>
      <c r="V310" s="537"/>
      <c r="W310" s="537"/>
      <c r="X310" s="537"/>
      <c r="Y310" s="537"/>
      <c r="Z310" s="537"/>
      <c r="AA310" s="537"/>
      <c r="AB310" s="537"/>
      <c r="AC310" s="537"/>
      <c r="AD310" s="537"/>
      <c r="AE310" s="537"/>
      <c r="AF310" s="537"/>
      <c r="AG310" s="537"/>
      <c r="AH310" s="537"/>
      <c r="AI310" s="537"/>
      <c r="AJ310" s="537"/>
      <c r="AK310" s="537"/>
      <c r="AL310" s="537"/>
      <c r="AM310" s="537"/>
      <c r="AN310" s="537"/>
      <c r="AO310" s="537"/>
      <c r="AP310" s="537"/>
      <c r="AQ310" s="537"/>
      <c r="AR310" s="537"/>
      <c r="AS310" s="537"/>
      <c r="AT310" s="537"/>
      <c r="AU310" s="537"/>
      <c r="AV310" s="537"/>
      <c r="AW310" s="537"/>
      <c r="AX310" s="537"/>
      <c r="AY310" s="537"/>
      <c r="AZ310" s="537"/>
      <c r="BA310" s="537"/>
      <c r="BB310" s="537"/>
      <c r="BC310" s="537"/>
      <c r="BD310" s="537"/>
      <c r="BE310" s="537"/>
      <c r="BF310" s="537"/>
      <c r="BG310" s="537"/>
      <c r="BH310" s="537"/>
      <c r="BI310" s="537"/>
      <c r="BJ310" s="537"/>
      <c r="BK310" s="537"/>
      <c r="BL310" s="537"/>
      <c r="BM310" s="537"/>
      <c r="BN310" s="537"/>
      <c r="BO310" s="537"/>
      <c r="BP310" s="537"/>
      <c r="BQ310" s="537"/>
      <c r="BR310" s="537"/>
      <c r="BS310" s="537"/>
      <c r="BT310" s="537"/>
      <c r="BU310" s="537"/>
      <c r="BV310" s="537"/>
      <c r="BW310" s="537"/>
      <c r="BX310" s="537"/>
      <c r="BY310" s="537"/>
      <c r="BZ310" s="537"/>
      <c r="CA310" s="537"/>
      <c r="CB310" s="537"/>
      <c r="CC310" s="537"/>
      <c r="CD310" s="537"/>
      <c r="CE310" s="537"/>
      <c r="CF310" s="537"/>
      <c r="CG310" s="537"/>
      <c r="CH310" s="537"/>
      <c r="CI310" s="537"/>
      <c r="CJ310" s="537"/>
      <c r="CK310" s="537"/>
      <c r="CL310" s="537"/>
      <c r="CM310" s="537"/>
      <c r="CN310" s="537"/>
      <c r="CO310" s="537"/>
      <c r="CP310" s="537"/>
      <c r="CQ310" s="537"/>
      <c r="CR310" s="537"/>
      <c r="CS310" s="537"/>
      <c r="CT310" s="537"/>
      <c r="CU310" s="537"/>
      <c r="CV310" s="537"/>
      <c r="CW310" s="537"/>
      <c r="CX310" s="537"/>
      <c r="CY310" s="537"/>
      <c r="CZ310" s="537"/>
      <c r="DA310" s="537"/>
      <c r="DB310" s="537"/>
      <c r="DC310" s="537"/>
      <c r="DD310" s="537"/>
      <c r="DE310" s="537"/>
      <c r="DF310" s="537"/>
      <c r="DG310" s="537"/>
      <c r="DH310" s="537"/>
      <c r="DI310" s="537"/>
      <c r="DJ310" s="537"/>
      <c r="DK310" s="537"/>
      <c r="DL310" s="537"/>
      <c r="DM310" s="537"/>
      <c r="DN310" s="537"/>
      <c r="DO310" s="537"/>
    </row>
    <row r="311" spans="1:119" ht="157.5" customHeight="1">
      <c r="A311" s="528"/>
      <c r="B311" s="537"/>
      <c r="C311" s="537"/>
      <c r="D311" s="537"/>
      <c r="E311" s="537"/>
      <c r="F311" s="539"/>
      <c r="G311" s="539"/>
      <c r="H311" s="539"/>
      <c r="I311" s="537"/>
      <c r="J311" s="537"/>
      <c r="K311" s="537"/>
      <c r="L311" s="549"/>
      <c r="M311" s="550"/>
      <c r="N311" s="534"/>
      <c r="O311" s="534"/>
      <c r="P311" s="534"/>
      <c r="Q311" s="534"/>
      <c r="R311" s="534"/>
      <c r="S311" s="534"/>
      <c r="T311" s="534"/>
      <c r="U311" s="534"/>
      <c r="V311" s="534"/>
      <c r="W311" s="534"/>
      <c r="X311" s="534"/>
      <c r="Y311" s="534"/>
      <c r="Z311" s="534"/>
      <c r="AA311" s="534"/>
      <c r="AB311" s="534"/>
      <c r="AC311" s="534"/>
      <c r="AD311" s="534"/>
      <c r="AE311" s="534"/>
      <c r="AF311" s="534"/>
      <c r="AG311" s="534"/>
      <c r="AH311" s="534"/>
      <c r="AI311" s="534"/>
      <c r="AJ311" s="534"/>
      <c r="AK311" s="534"/>
      <c r="AL311" s="534"/>
      <c r="AM311" s="534"/>
      <c r="AN311" s="534"/>
      <c r="AO311" s="534"/>
      <c r="AP311" s="534"/>
      <c r="AQ311" s="534"/>
      <c r="AR311" s="534"/>
      <c r="AS311" s="534"/>
      <c r="AT311" s="534"/>
      <c r="AU311" s="534"/>
      <c r="AV311" s="534"/>
      <c r="AW311" s="534"/>
      <c r="AX311" s="534"/>
      <c r="AY311" s="534"/>
      <c r="AZ311" s="534"/>
      <c r="BA311" s="534"/>
      <c r="BB311" s="534"/>
      <c r="BC311" s="534"/>
      <c r="BD311" s="534"/>
      <c r="BE311" s="534"/>
      <c r="BF311" s="534"/>
      <c r="BG311" s="534"/>
      <c r="BH311" s="534"/>
      <c r="BI311" s="534"/>
      <c r="BJ311" s="534"/>
      <c r="BK311" s="534"/>
      <c r="BL311" s="534"/>
      <c r="BM311" s="534"/>
      <c r="BN311" s="534"/>
      <c r="BO311" s="534"/>
      <c r="BP311" s="534"/>
      <c r="BQ311" s="534"/>
      <c r="BR311" s="534"/>
      <c r="BS311" s="534"/>
      <c r="BT311" s="534"/>
      <c r="BU311" s="534"/>
      <c r="BV311" s="534"/>
      <c r="BW311" s="534"/>
      <c r="BX311" s="534"/>
      <c r="BY311" s="534"/>
      <c r="BZ311" s="534"/>
      <c r="CA311" s="534"/>
      <c r="CB311" s="534"/>
      <c r="CC311" s="534"/>
      <c r="CD311" s="534"/>
      <c r="CE311" s="534"/>
      <c r="CF311" s="534"/>
      <c r="CG311" s="534"/>
      <c r="CH311" s="534"/>
      <c r="CI311" s="534"/>
      <c r="CJ311" s="534"/>
      <c r="CK311" s="534"/>
      <c r="CL311" s="534"/>
      <c r="CM311" s="534"/>
      <c r="CN311" s="534"/>
      <c r="CO311" s="534"/>
      <c r="CP311" s="534"/>
      <c r="CQ311" s="534"/>
      <c r="CR311" s="534"/>
      <c r="CS311" s="534"/>
      <c r="CT311" s="534"/>
      <c r="CU311" s="534"/>
      <c r="CV311" s="534"/>
      <c r="CW311" s="534"/>
      <c r="CX311" s="534"/>
      <c r="CY311" s="534"/>
      <c r="CZ311" s="534"/>
      <c r="DA311" s="534"/>
      <c r="DB311" s="534"/>
      <c r="DC311" s="534"/>
      <c r="DD311" s="534"/>
      <c r="DE311" s="534"/>
      <c r="DF311" s="534"/>
      <c r="DG311" s="534"/>
      <c r="DH311" s="534"/>
      <c r="DI311" s="534"/>
      <c r="DJ311" s="534"/>
      <c r="DK311" s="534"/>
      <c r="DL311" s="534"/>
      <c r="DM311" s="534"/>
      <c r="DN311" s="534"/>
      <c r="DO311" s="534"/>
    </row>
    <row r="312" spans="1:12" ht="157.5" customHeight="1">
      <c r="A312" s="528"/>
      <c r="B312" s="537"/>
      <c r="C312" s="537"/>
      <c r="D312" s="537"/>
      <c r="E312" s="537"/>
      <c r="F312" s="539"/>
      <c r="G312" s="539"/>
      <c r="H312" s="539"/>
      <c r="I312" s="537"/>
      <c r="J312" s="537"/>
      <c r="K312" s="537"/>
      <c r="L312" s="551"/>
    </row>
    <row r="313" spans="1:12" ht="157.5" customHeight="1">
      <c r="A313" s="528"/>
      <c r="B313" s="537"/>
      <c r="C313" s="537"/>
      <c r="D313" s="537"/>
      <c r="E313" s="537"/>
      <c r="F313" s="539"/>
      <c r="G313" s="539"/>
      <c r="H313" s="539"/>
      <c r="I313" s="537"/>
      <c r="J313" s="537"/>
      <c r="K313" s="537"/>
      <c r="L313" s="551"/>
    </row>
    <row r="314" spans="1:12" ht="157.5" customHeight="1">
      <c r="A314" s="528"/>
      <c r="B314" s="537"/>
      <c r="C314" s="537"/>
      <c r="D314" s="537"/>
      <c r="E314" s="537"/>
      <c r="F314" s="539"/>
      <c r="G314" s="539"/>
      <c r="H314" s="539"/>
      <c r="I314" s="537"/>
      <c r="J314" s="537"/>
      <c r="K314" s="537"/>
      <c r="L314" s="551"/>
    </row>
    <row r="315" spans="1:12" ht="157.5" customHeight="1">
      <c r="A315" s="528"/>
      <c r="B315" s="537"/>
      <c r="C315" s="537"/>
      <c r="D315" s="537"/>
      <c r="E315" s="537"/>
      <c r="F315" s="539"/>
      <c r="G315" s="539"/>
      <c r="H315" s="539"/>
      <c r="I315" s="537"/>
      <c r="J315" s="537"/>
      <c r="K315" s="537"/>
      <c r="L315" s="551"/>
    </row>
    <row r="316" spans="1:12" ht="157.5" customHeight="1">
      <c r="A316" s="528"/>
      <c r="B316" s="537"/>
      <c r="C316" s="537"/>
      <c r="D316" s="537"/>
      <c r="E316" s="537"/>
      <c r="F316" s="539"/>
      <c r="G316" s="539"/>
      <c r="H316" s="539"/>
      <c r="I316" s="537"/>
      <c r="J316" s="537"/>
      <c r="K316" s="537"/>
      <c r="L316" s="551"/>
    </row>
    <row r="317" spans="1:12" ht="157.5" customHeight="1">
      <c r="A317" s="528"/>
      <c r="B317" s="537"/>
      <c r="C317" s="537"/>
      <c r="D317" s="537"/>
      <c r="E317" s="537"/>
      <c r="F317" s="539"/>
      <c r="G317" s="539"/>
      <c r="H317" s="539"/>
      <c r="I317" s="537"/>
      <c r="J317" s="537"/>
      <c r="K317" s="537"/>
      <c r="L317" s="551"/>
    </row>
    <row r="318" spans="1:12" ht="157.5" customHeight="1">
      <c r="A318" s="528"/>
      <c r="B318" s="537"/>
      <c r="C318" s="537"/>
      <c r="D318" s="537"/>
      <c r="E318" s="537"/>
      <c r="F318" s="539"/>
      <c r="G318" s="539"/>
      <c r="H318" s="539"/>
      <c r="I318" s="537"/>
      <c r="J318" s="537"/>
      <c r="K318" s="537"/>
      <c r="L318" s="551"/>
    </row>
    <row r="319" spans="1:12" ht="157.5" customHeight="1">
      <c r="A319" s="528"/>
      <c r="B319" s="537"/>
      <c r="C319" s="537"/>
      <c r="D319" s="537"/>
      <c r="E319" s="537"/>
      <c r="F319" s="539"/>
      <c r="G319" s="539"/>
      <c r="H319" s="539"/>
      <c r="I319" s="537"/>
      <c r="J319" s="537"/>
      <c r="K319" s="537"/>
      <c r="L319" s="551"/>
    </row>
    <row r="320" spans="1:12" ht="157.5" customHeight="1">
      <c r="A320" s="528"/>
      <c r="B320" s="537"/>
      <c r="C320" s="537"/>
      <c r="D320" s="537"/>
      <c r="E320" s="537"/>
      <c r="F320" s="539"/>
      <c r="G320" s="539"/>
      <c r="H320" s="539"/>
      <c r="I320" s="537"/>
      <c r="J320" s="537"/>
      <c r="K320" s="537"/>
      <c r="L320" s="551"/>
    </row>
    <row r="321" spans="1:12" ht="157.5" customHeight="1">
      <c r="A321" s="528"/>
      <c r="B321" s="537"/>
      <c r="C321" s="537"/>
      <c r="D321" s="537"/>
      <c r="E321" s="537"/>
      <c r="F321" s="539"/>
      <c r="G321" s="539"/>
      <c r="H321" s="539"/>
      <c r="I321" s="537"/>
      <c r="J321" s="537"/>
      <c r="K321" s="537"/>
      <c r="L321" s="551"/>
    </row>
    <row r="322" ht="157.5" customHeight="1">
      <c r="B322" s="537"/>
    </row>
  </sheetData>
  <sheetProtection/>
  <autoFilter ref="A11:O273"/>
  <mergeCells count="5">
    <mergeCell ref="A9:K9"/>
    <mergeCell ref="A10:K10"/>
    <mergeCell ref="O278:P278"/>
    <mergeCell ref="L283:M283"/>
    <mergeCell ref="M81:M83"/>
  </mergeCells>
  <printOptions/>
  <pageMargins left="0" right="0" top="1.1811023622047245" bottom="0.3937007874015748" header="0.5118110236220472" footer="0.5118110236220472"/>
  <pageSetup fitToHeight="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O317"/>
  <sheetViews>
    <sheetView view="pageBreakPreview" zoomScaleSheetLayoutView="100" zoomScalePageLayoutView="0" workbookViewId="0" topLeftCell="A1">
      <pane ySplit="11" topLeftCell="A27" activePane="bottomLeft" state="frozen"/>
      <selection pane="topLeft" activeCell="K13" sqref="K13"/>
      <selection pane="bottomLeft" activeCell="C93" sqref="C93"/>
    </sheetView>
  </sheetViews>
  <sheetFormatPr defaultColWidth="16.140625" defaultRowHeight="157.5" customHeight="1"/>
  <cols>
    <col min="1" max="1" width="7.00390625" style="276" customWidth="1"/>
    <col min="2" max="2" width="12.140625" style="227" customWidth="1"/>
    <col min="3" max="3" width="19.00390625" style="227" customWidth="1"/>
    <col min="4" max="4" width="19.421875" style="227" customWidth="1"/>
    <col min="5" max="5" width="12.7109375" style="227" customWidth="1"/>
    <col min="6" max="6" width="13.140625" style="305" customWidth="1"/>
    <col min="7" max="7" width="13.57421875" style="305" customWidth="1"/>
    <col min="8" max="8" width="15.28125" style="305" customWidth="1"/>
    <col min="9" max="9" width="9.140625" style="227" customWidth="1"/>
    <col min="10" max="10" width="7.00390625" style="227" customWidth="1"/>
    <col min="11" max="12" width="11.140625" style="227" customWidth="1"/>
    <col min="13" max="13" width="16.140625" style="193" hidden="1" customWidth="1"/>
    <col min="14" max="14" width="18.7109375" style="227" hidden="1" customWidth="1"/>
    <col min="15" max="15" width="20.7109375" style="227" customWidth="1"/>
    <col min="16" max="16" width="17.8515625" style="227" customWidth="1"/>
    <col min="17" max="16384" width="16.140625" style="227" customWidth="1"/>
  </cols>
  <sheetData>
    <row r="1" spans="1:22" s="214" customFormat="1" ht="2.25" customHeight="1">
      <c r="A1" s="213"/>
      <c r="G1" s="213"/>
      <c r="H1" s="213"/>
      <c r="T1" s="215"/>
      <c r="U1" s="215"/>
      <c r="V1" s="215"/>
    </row>
    <row r="2" spans="1:22" s="214" customFormat="1" ht="21" customHeight="1">
      <c r="A2" s="213"/>
      <c r="G2" s="216"/>
      <c r="H2" s="217" t="s">
        <v>803</v>
      </c>
      <c r="I2" s="217"/>
      <c r="J2" s="217"/>
      <c r="T2" s="215"/>
      <c r="U2" s="215"/>
      <c r="V2" s="215"/>
    </row>
    <row r="3" spans="1:22" s="214" customFormat="1" ht="15.75" customHeight="1">
      <c r="A3" s="213"/>
      <c r="F3" s="218"/>
      <c r="G3" s="216"/>
      <c r="H3" s="217" t="s">
        <v>804</v>
      </c>
      <c r="I3" s="217"/>
      <c r="J3" s="217"/>
      <c r="T3" s="215"/>
      <c r="U3" s="215"/>
      <c r="V3" s="215"/>
    </row>
    <row r="4" spans="1:22" s="214" customFormat="1" ht="16.5" customHeight="1">
      <c r="A4" s="213"/>
      <c r="G4" s="216"/>
      <c r="H4" s="217" t="s">
        <v>1168</v>
      </c>
      <c r="I4" s="217"/>
      <c r="J4" s="217"/>
      <c r="T4" s="215"/>
      <c r="U4" s="215"/>
      <c r="V4" s="215"/>
    </row>
    <row r="5" spans="1:22" s="214" customFormat="1" ht="3" customHeight="1">
      <c r="A5" s="213"/>
      <c r="G5" s="216"/>
      <c r="H5" s="217"/>
      <c r="I5" s="217"/>
      <c r="J5" s="217"/>
      <c r="T5" s="215"/>
      <c r="U5" s="215"/>
      <c r="V5" s="215"/>
    </row>
    <row r="6" spans="1:22" s="214" customFormat="1" ht="20.25">
      <c r="A6" s="213"/>
      <c r="G6" s="216"/>
      <c r="H6" s="217" t="s">
        <v>812</v>
      </c>
      <c r="I6" s="217"/>
      <c r="J6" s="217"/>
      <c r="T6" s="215"/>
      <c r="U6" s="215"/>
      <c r="V6" s="215"/>
    </row>
    <row r="7" spans="1:22" s="214" customFormat="1" ht="3" customHeight="1">
      <c r="A7" s="213"/>
      <c r="G7" s="216"/>
      <c r="H7" s="217"/>
      <c r="I7" s="217"/>
      <c r="J7" s="217"/>
      <c r="T7" s="215"/>
      <c r="U7" s="215"/>
      <c r="V7" s="215"/>
    </row>
    <row r="8" spans="1:22" s="214" customFormat="1" ht="6.75" customHeight="1">
      <c r="A8" s="213"/>
      <c r="G8" s="216"/>
      <c r="H8" s="216"/>
      <c r="I8" s="217"/>
      <c r="J8" s="217"/>
      <c r="T8" s="215"/>
      <c r="U8" s="215"/>
      <c r="V8" s="215"/>
    </row>
    <row r="9" spans="1:22" s="219" customFormat="1" ht="12" customHeight="1">
      <c r="A9" s="390" t="s">
        <v>805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T9" s="220"/>
      <c r="U9" s="220"/>
      <c r="V9" s="220"/>
    </row>
    <row r="10" spans="1:22" s="222" customFormat="1" ht="11.25" customHeight="1">
      <c r="A10" s="391" t="s">
        <v>811</v>
      </c>
      <c r="B10" s="391"/>
      <c r="C10" s="391"/>
      <c r="D10" s="391"/>
      <c r="E10" s="391"/>
      <c r="F10" s="391"/>
      <c r="G10" s="391"/>
      <c r="H10" s="391"/>
      <c r="I10" s="391"/>
      <c r="J10" s="391"/>
      <c r="K10" s="391"/>
      <c r="L10" s="221"/>
      <c r="M10" s="221"/>
      <c r="N10" s="221"/>
      <c r="O10" s="221"/>
      <c r="T10" s="223"/>
      <c r="U10" s="223"/>
      <c r="V10" s="223"/>
    </row>
    <row r="11" spans="1:12" ht="62.25" customHeight="1">
      <c r="A11" s="224" t="s">
        <v>1139</v>
      </c>
      <c r="B11" s="200" t="s">
        <v>1140</v>
      </c>
      <c r="C11" s="200" t="s">
        <v>1141</v>
      </c>
      <c r="D11" s="200" t="s">
        <v>1142</v>
      </c>
      <c r="E11" s="200" t="s">
        <v>1143</v>
      </c>
      <c r="F11" s="225" t="s">
        <v>1144</v>
      </c>
      <c r="G11" s="225" t="s">
        <v>1145</v>
      </c>
      <c r="H11" s="226" t="s">
        <v>1312</v>
      </c>
      <c r="I11" s="200" t="s">
        <v>1146</v>
      </c>
      <c r="J11" s="200" t="s">
        <v>1147</v>
      </c>
      <c r="K11" s="200" t="s">
        <v>1148</v>
      </c>
      <c r="L11" s="200"/>
    </row>
    <row r="12" spans="1:7" s="193" customFormat="1" ht="105" customHeight="1">
      <c r="A12" s="228"/>
      <c r="B12" s="192">
        <v>23300344763</v>
      </c>
      <c r="C12" s="192" t="s">
        <v>419</v>
      </c>
      <c r="D12" s="192" t="s">
        <v>1397</v>
      </c>
      <c r="E12" s="192"/>
      <c r="G12" s="194"/>
    </row>
    <row r="13" spans="1:15" s="197" customFormat="1" ht="48" customHeight="1">
      <c r="A13" s="224">
        <v>1</v>
      </c>
      <c r="B13" s="229"/>
      <c r="C13" s="229" t="s">
        <v>420</v>
      </c>
      <c r="D13" s="229" t="s">
        <v>421</v>
      </c>
      <c r="E13" s="195">
        <v>1924</v>
      </c>
      <c r="F13" s="230">
        <v>6500</v>
      </c>
      <c r="G13" s="230">
        <v>6500</v>
      </c>
      <c r="H13" s="194">
        <f aca="true" t="shared" si="0" ref="H13:H76">G13-F13</f>
        <v>0</v>
      </c>
      <c r="I13" s="195">
        <v>107.4</v>
      </c>
      <c r="J13" s="195"/>
      <c r="K13" s="325" t="s">
        <v>422</v>
      </c>
      <c r="L13" s="195"/>
      <c r="M13" s="231" t="s">
        <v>423</v>
      </c>
      <c r="N13" s="232"/>
      <c r="O13" s="233"/>
    </row>
    <row r="14" spans="1:15" s="197" customFormat="1" ht="56.25" customHeight="1">
      <c r="A14" s="224">
        <v>2</v>
      </c>
      <c r="B14" s="229"/>
      <c r="C14" s="229" t="s">
        <v>362</v>
      </c>
      <c r="D14" s="229" t="s">
        <v>713</v>
      </c>
      <c r="E14" s="195"/>
      <c r="F14" s="230">
        <v>2373.63</v>
      </c>
      <c r="G14" s="230">
        <v>8000</v>
      </c>
      <c r="H14" s="194">
        <f t="shared" si="0"/>
        <v>5626.37</v>
      </c>
      <c r="I14" s="195" t="s">
        <v>398</v>
      </c>
      <c r="J14" s="195"/>
      <c r="K14" s="328" t="s">
        <v>714</v>
      </c>
      <c r="L14" s="195"/>
      <c r="M14" s="231" t="s">
        <v>423</v>
      </c>
      <c r="N14" s="232"/>
      <c r="O14" s="233"/>
    </row>
    <row r="15" spans="1:15" s="197" customFormat="1" ht="46.5" customHeight="1">
      <c r="A15" s="224">
        <v>3</v>
      </c>
      <c r="B15" s="229"/>
      <c r="C15" s="229" t="s">
        <v>363</v>
      </c>
      <c r="D15" s="229" t="s">
        <v>713</v>
      </c>
      <c r="E15" s="195"/>
      <c r="F15" s="230">
        <v>1780</v>
      </c>
      <c r="G15" s="230">
        <v>6000</v>
      </c>
      <c r="H15" s="194">
        <f t="shared" si="0"/>
        <v>4220</v>
      </c>
      <c r="I15" s="195" t="s">
        <v>398</v>
      </c>
      <c r="J15" s="195"/>
      <c r="K15" s="328" t="s">
        <v>715</v>
      </c>
      <c r="L15" s="195"/>
      <c r="M15" s="234" t="s">
        <v>423</v>
      </c>
      <c r="N15" s="235"/>
      <c r="O15" s="236"/>
    </row>
    <row r="16" spans="1:15" s="197" customFormat="1" ht="34.5" customHeight="1">
      <c r="A16" s="224">
        <v>4</v>
      </c>
      <c r="B16" s="229"/>
      <c r="C16" s="229" t="s">
        <v>716</v>
      </c>
      <c r="D16" s="229" t="s">
        <v>717</v>
      </c>
      <c r="E16" s="195"/>
      <c r="F16" s="230">
        <v>1780</v>
      </c>
      <c r="G16" s="230">
        <v>6000</v>
      </c>
      <c r="H16" s="194">
        <f t="shared" si="0"/>
        <v>4220</v>
      </c>
      <c r="I16" s="195" t="s">
        <v>398</v>
      </c>
      <c r="J16" s="195"/>
      <c r="K16" s="325" t="s">
        <v>718</v>
      </c>
      <c r="L16" s="195"/>
      <c r="M16" s="234" t="s">
        <v>423</v>
      </c>
      <c r="N16" s="235"/>
      <c r="O16" s="236"/>
    </row>
    <row r="17" spans="1:15" s="197" customFormat="1" ht="45.75" customHeight="1">
      <c r="A17" s="224">
        <v>5</v>
      </c>
      <c r="B17" s="229"/>
      <c r="C17" s="229" t="s">
        <v>747</v>
      </c>
      <c r="D17" s="229" t="s">
        <v>364</v>
      </c>
      <c r="E17" s="195">
        <v>1992</v>
      </c>
      <c r="F17" s="230">
        <v>890</v>
      </c>
      <c r="G17" s="230">
        <v>3000</v>
      </c>
      <c r="H17" s="194">
        <f t="shared" si="0"/>
        <v>2110</v>
      </c>
      <c r="I17" s="195">
        <v>432</v>
      </c>
      <c r="J17" s="195"/>
      <c r="K17" s="328" t="s">
        <v>719</v>
      </c>
      <c r="L17" s="195"/>
      <c r="M17" s="234" t="s">
        <v>423</v>
      </c>
      <c r="N17" s="235"/>
      <c r="O17" s="236"/>
    </row>
    <row r="18" spans="1:15" s="197" customFormat="1" ht="57.75" customHeight="1">
      <c r="A18" s="224">
        <v>6</v>
      </c>
      <c r="B18" s="229"/>
      <c r="C18" s="229" t="s">
        <v>720</v>
      </c>
      <c r="D18" s="229" t="s">
        <v>721</v>
      </c>
      <c r="E18" s="195"/>
      <c r="F18" s="230">
        <v>459103.95</v>
      </c>
      <c r="G18" s="230">
        <v>495000</v>
      </c>
      <c r="H18" s="194">
        <f t="shared" si="0"/>
        <v>35896.04999999999</v>
      </c>
      <c r="I18" s="195" t="s">
        <v>398</v>
      </c>
      <c r="J18" s="195"/>
      <c r="K18" s="328">
        <v>101040024</v>
      </c>
      <c r="L18" s="195"/>
      <c r="M18" s="234" t="s">
        <v>722</v>
      </c>
      <c r="N18" s="235" t="s">
        <v>723</v>
      </c>
      <c r="O18" s="236" t="s">
        <v>724</v>
      </c>
    </row>
    <row r="19" spans="1:15" s="197" customFormat="1" ht="54.75" customHeight="1">
      <c r="A19" s="224">
        <v>7</v>
      </c>
      <c r="B19" s="229"/>
      <c r="C19" s="229" t="s">
        <v>725</v>
      </c>
      <c r="D19" s="229" t="s">
        <v>721</v>
      </c>
      <c r="E19" s="195"/>
      <c r="F19" s="230">
        <v>33000</v>
      </c>
      <c r="G19" s="230">
        <v>33000</v>
      </c>
      <c r="H19" s="194">
        <f t="shared" si="0"/>
        <v>0</v>
      </c>
      <c r="I19" s="195" t="s">
        <v>398</v>
      </c>
      <c r="J19" s="195"/>
      <c r="K19" s="328">
        <v>101040025</v>
      </c>
      <c r="L19" s="195"/>
      <c r="M19" s="234" t="s">
        <v>722</v>
      </c>
      <c r="N19" s="235" t="s">
        <v>723</v>
      </c>
      <c r="O19" s="236" t="s">
        <v>724</v>
      </c>
    </row>
    <row r="20" spans="1:16" s="197" customFormat="1" ht="55.5" customHeight="1">
      <c r="A20" s="224">
        <v>8</v>
      </c>
      <c r="B20" s="229"/>
      <c r="C20" s="229" t="s">
        <v>731</v>
      </c>
      <c r="D20" s="229" t="s">
        <v>721</v>
      </c>
      <c r="E20" s="195"/>
      <c r="F20" s="230">
        <v>90000</v>
      </c>
      <c r="G20" s="230">
        <v>90000</v>
      </c>
      <c r="H20" s="194">
        <f t="shared" si="0"/>
        <v>0</v>
      </c>
      <c r="I20" s="195" t="s">
        <v>398</v>
      </c>
      <c r="K20" s="328">
        <v>110105000</v>
      </c>
      <c r="L20" s="198"/>
      <c r="M20" s="234" t="s">
        <v>722</v>
      </c>
      <c r="N20" s="235" t="s">
        <v>723</v>
      </c>
      <c r="O20" s="236" t="s">
        <v>724</v>
      </c>
      <c r="P20" s="237"/>
    </row>
    <row r="21" spans="1:16" s="197" customFormat="1" ht="50.25" customHeight="1">
      <c r="A21" s="224">
        <v>9</v>
      </c>
      <c r="B21" s="195"/>
      <c r="C21" s="229" t="s">
        <v>732</v>
      </c>
      <c r="D21" s="229" t="s">
        <v>721</v>
      </c>
      <c r="E21" s="195"/>
      <c r="F21" s="230">
        <v>13983.05</v>
      </c>
      <c r="G21" s="230">
        <v>13983.05</v>
      </c>
      <c r="H21" s="194">
        <f t="shared" si="0"/>
        <v>0</v>
      </c>
      <c r="I21" s="195" t="s">
        <v>398</v>
      </c>
      <c r="K21" s="325" t="s">
        <v>733</v>
      </c>
      <c r="L21" s="199"/>
      <c r="M21" s="234" t="s">
        <v>722</v>
      </c>
      <c r="N21" s="237"/>
      <c r="O21" s="236" t="s">
        <v>724</v>
      </c>
      <c r="P21" s="237"/>
    </row>
    <row r="22" spans="1:16" s="197" customFormat="1" ht="47.25" customHeight="1">
      <c r="A22" s="224">
        <v>10</v>
      </c>
      <c r="B22" s="195"/>
      <c r="C22" s="229" t="s">
        <v>365</v>
      </c>
      <c r="D22" s="229" t="s">
        <v>721</v>
      </c>
      <c r="E22" s="195">
        <v>2007</v>
      </c>
      <c r="F22" s="230">
        <v>21292.37</v>
      </c>
      <c r="G22" s="230">
        <v>21292.37</v>
      </c>
      <c r="H22" s="194">
        <f t="shared" si="0"/>
        <v>0</v>
      </c>
      <c r="I22" s="195" t="s">
        <v>398</v>
      </c>
      <c r="J22" s="195"/>
      <c r="K22" s="325" t="s">
        <v>734</v>
      </c>
      <c r="L22" s="199"/>
      <c r="M22" s="234" t="s">
        <v>722</v>
      </c>
      <c r="N22" s="237"/>
      <c r="O22" s="236" t="s">
        <v>724</v>
      </c>
      <c r="P22" s="237"/>
    </row>
    <row r="23" spans="1:16" s="197" customFormat="1" ht="39.75" customHeight="1">
      <c r="A23" s="224">
        <v>11</v>
      </c>
      <c r="B23" s="195"/>
      <c r="C23" s="192" t="s">
        <v>735</v>
      </c>
      <c r="D23" s="229"/>
      <c r="E23" s="195">
        <v>2008</v>
      </c>
      <c r="F23" s="230">
        <v>855000</v>
      </c>
      <c r="G23" s="230">
        <v>855000</v>
      </c>
      <c r="H23" s="194">
        <f t="shared" si="0"/>
        <v>0</v>
      </c>
      <c r="I23" s="195" t="s">
        <v>398</v>
      </c>
      <c r="J23" s="195"/>
      <c r="K23" s="325" t="s">
        <v>736</v>
      </c>
      <c r="L23" s="199"/>
      <c r="M23" s="238" t="s">
        <v>722</v>
      </c>
      <c r="N23" s="239" t="s">
        <v>737</v>
      </c>
      <c r="O23" s="237"/>
      <c r="P23" s="237"/>
    </row>
    <row r="24" spans="1:16" s="197" customFormat="1" ht="45" customHeight="1">
      <c r="A24" s="224">
        <v>12</v>
      </c>
      <c r="B24" s="195"/>
      <c r="C24" s="229" t="s">
        <v>738</v>
      </c>
      <c r="D24" s="229"/>
      <c r="E24" s="195">
        <v>2008</v>
      </c>
      <c r="F24" s="230">
        <v>8800</v>
      </c>
      <c r="G24" s="230">
        <v>8800</v>
      </c>
      <c r="H24" s="194">
        <f t="shared" si="0"/>
        <v>0</v>
      </c>
      <c r="I24" s="195" t="s">
        <v>398</v>
      </c>
      <c r="J24" s="195"/>
      <c r="K24" s="325" t="s">
        <v>739</v>
      </c>
      <c r="L24" s="199"/>
      <c r="M24" s="238" t="s">
        <v>740</v>
      </c>
      <c r="N24" s="237"/>
      <c r="O24" s="237"/>
      <c r="P24" s="237"/>
    </row>
    <row r="25" spans="1:16" s="197" customFormat="1" ht="51" customHeight="1">
      <c r="A25" s="224">
        <v>13</v>
      </c>
      <c r="B25" s="195"/>
      <c r="C25" s="229" t="s">
        <v>738</v>
      </c>
      <c r="D25" s="229"/>
      <c r="E25" s="195">
        <v>2008</v>
      </c>
      <c r="F25" s="230">
        <v>8800</v>
      </c>
      <c r="G25" s="230">
        <v>8800</v>
      </c>
      <c r="H25" s="194">
        <f t="shared" si="0"/>
        <v>0</v>
      </c>
      <c r="I25" s="195" t="s">
        <v>398</v>
      </c>
      <c r="J25" s="195"/>
      <c r="K25" s="325" t="s">
        <v>741</v>
      </c>
      <c r="L25" s="199"/>
      <c r="M25" s="238" t="s">
        <v>740</v>
      </c>
      <c r="N25" s="237"/>
      <c r="O25" s="237"/>
      <c r="P25" s="237"/>
    </row>
    <row r="26" spans="1:16" s="197" customFormat="1" ht="48" customHeight="1">
      <c r="A26" s="224">
        <v>14</v>
      </c>
      <c r="B26" s="195"/>
      <c r="C26" s="229" t="s">
        <v>742</v>
      </c>
      <c r="D26" s="229"/>
      <c r="E26" s="195">
        <v>2008</v>
      </c>
      <c r="F26" s="230">
        <v>9644</v>
      </c>
      <c r="G26" s="230">
        <v>9644</v>
      </c>
      <c r="H26" s="194">
        <f t="shared" si="0"/>
        <v>0</v>
      </c>
      <c r="I26" s="195" t="s">
        <v>398</v>
      </c>
      <c r="J26" s="195"/>
      <c r="K26" s="325" t="s">
        <v>743</v>
      </c>
      <c r="L26" s="199"/>
      <c r="M26" s="238" t="s">
        <v>740</v>
      </c>
      <c r="N26" s="237"/>
      <c r="O26" s="237"/>
      <c r="P26" s="237"/>
    </row>
    <row r="27" spans="1:16" s="197" customFormat="1" ht="52.5" customHeight="1">
      <c r="A27" s="224">
        <v>15</v>
      </c>
      <c r="B27" s="195"/>
      <c r="C27" s="229" t="s">
        <v>742</v>
      </c>
      <c r="D27" s="229"/>
      <c r="E27" s="195">
        <v>2008</v>
      </c>
      <c r="F27" s="230">
        <v>9644</v>
      </c>
      <c r="G27" s="230">
        <v>9644</v>
      </c>
      <c r="H27" s="194">
        <f t="shared" si="0"/>
        <v>0</v>
      </c>
      <c r="I27" s="195" t="s">
        <v>398</v>
      </c>
      <c r="J27" s="195"/>
      <c r="K27" s="325" t="s">
        <v>744</v>
      </c>
      <c r="L27" s="199"/>
      <c r="M27" s="238" t="s">
        <v>740</v>
      </c>
      <c r="N27" s="237"/>
      <c r="O27" s="237"/>
      <c r="P27" s="237"/>
    </row>
    <row r="28" spans="1:16" s="197" customFormat="1" ht="49.5" customHeight="1">
      <c r="A28" s="224">
        <v>16</v>
      </c>
      <c r="B28" s="195"/>
      <c r="C28" s="229" t="s">
        <v>367</v>
      </c>
      <c r="D28" s="229" t="s">
        <v>1399</v>
      </c>
      <c r="E28" s="195"/>
      <c r="F28" s="230">
        <v>1112.5</v>
      </c>
      <c r="G28" s="230">
        <v>3000</v>
      </c>
      <c r="H28" s="194">
        <f>G28-F28</f>
        <v>1887.5</v>
      </c>
      <c r="I28" s="195" t="s">
        <v>398</v>
      </c>
      <c r="J28" s="195"/>
      <c r="K28" s="325" t="s">
        <v>749</v>
      </c>
      <c r="L28" s="199"/>
      <c r="M28" s="238" t="s">
        <v>423</v>
      </c>
      <c r="N28" s="237"/>
      <c r="O28" s="237"/>
      <c r="P28" s="237"/>
    </row>
    <row r="29" spans="1:16" s="197" customFormat="1" ht="40.5" customHeight="1">
      <c r="A29" s="224">
        <v>17</v>
      </c>
      <c r="B29" s="195"/>
      <c r="C29" s="229" t="s">
        <v>368</v>
      </c>
      <c r="D29" s="229" t="s">
        <v>1399</v>
      </c>
      <c r="E29" s="195"/>
      <c r="F29" s="230">
        <v>1112.5</v>
      </c>
      <c r="G29" s="230">
        <v>3000</v>
      </c>
      <c r="H29" s="194">
        <f t="shared" si="0"/>
        <v>1887.5</v>
      </c>
      <c r="I29" s="195" t="s">
        <v>398</v>
      </c>
      <c r="J29" s="195"/>
      <c r="K29" s="325" t="s">
        <v>750</v>
      </c>
      <c r="L29" s="199"/>
      <c r="M29" s="238" t="s">
        <v>423</v>
      </c>
      <c r="N29" s="237"/>
      <c r="O29" s="237"/>
      <c r="P29" s="237"/>
    </row>
    <row r="30" spans="1:16" s="197" customFormat="1" ht="39.75" customHeight="1">
      <c r="A30" s="224">
        <v>18</v>
      </c>
      <c r="B30" s="195"/>
      <c r="C30" s="229" t="s">
        <v>369</v>
      </c>
      <c r="D30" s="229" t="s">
        <v>1398</v>
      </c>
      <c r="E30" s="195"/>
      <c r="F30" s="230">
        <v>1112.5</v>
      </c>
      <c r="G30" s="230">
        <v>3000</v>
      </c>
      <c r="H30" s="194">
        <f t="shared" si="0"/>
        <v>1887.5</v>
      </c>
      <c r="I30" s="195" t="s">
        <v>398</v>
      </c>
      <c r="J30" s="195"/>
      <c r="K30" s="325" t="s">
        <v>751</v>
      </c>
      <c r="L30" s="199"/>
      <c r="M30" s="238" t="s">
        <v>423</v>
      </c>
      <c r="N30" s="237"/>
      <c r="O30" s="237"/>
      <c r="P30" s="237"/>
    </row>
    <row r="31" spans="1:16" s="197" customFormat="1" ht="44.25" customHeight="1">
      <c r="A31" s="224">
        <v>19</v>
      </c>
      <c r="B31" s="195"/>
      <c r="C31" s="229" t="s">
        <v>748</v>
      </c>
      <c r="D31" s="229" t="s">
        <v>717</v>
      </c>
      <c r="E31" s="195"/>
      <c r="F31" s="230">
        <v>1112.5</v>
      </c>
      <c r="G31" s="230">
        <v>3000</v>
      </c>
      <c r="H31" s="194">
        <f t="shared" si="0"/>
        <v>1887.5</v>
      </c>
      <c r="I31" s="195"/>
      <c r="J31" s="195"/>
      <c r="K31" s="325" t="s">
        <v>753</v>
      </c>
      <c r="L31" s="199"/>
      <c r="M31" s="239" t="s">
        <v>423</v>
      </c>
      <c r="N31" s="237"/>
      <c r="O31" s="240"/>
      <c r="P31" s="237"/>
    </row>
    <row r="32" spans="1:16" s="197" customFormat="1" ht="41.25" customHeight="1">
      <c r="A32" s="224">
        <v>20</v>
      </c>
      <c r="B32" s="195"/>
      <c r="C32" s="229" t="s">
        <v>371</v>
      </c>
      <c r="D32" s="229" t="s">
        <v>1398</v>
      </c>
      <c r="E32" s="195"/>
      <c r="F32" s="230">
        <v>1112.5</v>
      </c>
      <c r="G32" s="230">
        <v>3000</v>
      </c>
      <c r="H32" s="194">
        <f t="shared" si="0"/>
        <v>1887.5</v>
      </c>
      <c r="I32" s="195" t="s">
        <v>398</v>
      </c>
      <c r="J32" s="195"/>
      <c r="K32" s="325" t="s">
        <v>752</v>
      </c>
      <c r="L32" s="199"/>
      <c r="M32" s="238" t="s">
        <v>423</v>
      </c>
      <c r="N32" s="237"/>
      <c r="O32" s="237"/>
      <c r="P32" s="237"/>
    </row>
    <row r="33" spans="1:16" s="197" customFormat="1" ht="40.5" customHeight="1">
      <c r="A33" s="224">
        <v>21</v>
      </c>
      <c r="B33" s="195"/>
      <c r="C33" s="229" t="s">
        <v>1404</v>
      </c>
      <c r="D33" s="229" t="s">
        <v>372</v>
      </c>
      <c r="E33" s="195">
        <v>1968</v>
      </c>
      <c r="F33" s="230">
        <v>4400</v>
      </c>
      <c r="G33" s="230">
        <v>15000</v>
      </c>
      <c r="H33" s="194">
        <f t="shared" si="0"/>
        <v>10600</v>
      </c>
      <c r="I33" s="229" t="s">
        <v>1405</v>
      </c>
      <c r="J33" s="195"/>
      <c r="K33" s="325" t="s">
        <v>754</v>
      </c>
      <c r="L33" s="199"/>
      <c r="M33" s="238" t="s">
        <v>423</v>
      </c>
      <c r="N33" s="237"/>
      <c r="O33" s="237"/>
      <c r="P33" s="237"/>
    </row>
    <row r="34" spans="1:16" s="197" customFormat="1" ht="49.5" customHeight="1">
      <c r="A34" s="224">
        <v>22</v>
      </c>
      <c r="B34" s="195"/>
      <c r="C34" s="229" t="s">
        <v>373</v>
      </c>
      <c r="D34" s="229"/>
      <c r="E34" s="195"/>
      <c r="F34" s="230">
        <v>489.28</v>
      </c>
      <c r="G34" s="230">
        <v>2000</v>
      </c>
      <c r="H34" s="194">
        <f t="shared" si="0"/>
        <v>1510.72</v>
      </c>
      <c r="I34" s="195" t="s">
        <v>398</v>
      </c>
      <c r="J34" s="195"/>
      <c r="K34" s="325" t="s">
        <v>755</v>
      </c>
      <c r="L34" s="199"/>
      <c r="M34" s="238" t="s">
        <v>423</v>
      </c>
      <c r="N34" s="237"/>
      <c r="O34" s="237"/>
      <c r="P34" s="237"/>
    </row>
    <row r="35" spans="1:16" s="197" customFormat="1" ht="39.75" customHeight="1">
      <c r="A35" s="224">
        <v>23</v>
      </c>
      <c r="B35" s="195"/>
      <c r="C35" s="229" t="s">
        <v>374</v>
      </c>
      <c r="D35" s="229"/>
      <c r="E35" s="195"/>
      <c r="F35" s="230">
        <v>244.64</v>
      </c>
      <c r="G35" s="230">
        <v>1000</v>
      </c>
      <c r="H35" s="194">
        <f t="shared" si="0"/>
        <v>755.36</v>
      </c>
      <c r="I35" s="195" t="s">
        <v>398</v>
      </c>
      <c r="J35" s="195"/>
      <c r="K35" s="325" t="s">
        <v>756</v>
      </c>
      <c r="L35" s="199"/>
      <c r="M35" s="238" t="s">
        <v>423</v>
      </c>
      <c r="N35" s="237"/>
      <c r="O35" s="237"/>
      <c r="P35" s="237"/>
    </row>
    <row r="36" spans="1:16" s="197" customFormat="1" ht="48" customHeight="1">
      <c r="A36" s="224">
        <v>24</v>
      </c>
      <c r="B36" s="195"/>
      <c r="C36" s="229" t="s">
        <v>375</v>
      </c>
      <c r="D36" s="229" t="s">
        <v>713</v>
      </c>
      <c r="E36" s="195"/>
      <c r="F36" s="230">
        <v>593.63</v>
      </c>
      <c r="G36" s="230">
        <v>2000</v>
      </c>
      <c r="H36" s="194">
        <f t="shared" si="0"/>
        <v>1406.37</v>
      </c>
      <c r="I36" s="195" t="s">
        <v>398</v>
      </c>
      <c r="J36" s="195"/>
      <c r="K36" s="325" t="s">
        <v>757</v>
      </c>
      <c r="L36" s="199"/>
      <c r="M36" s="238" t="s">
        <v>423</v>
      </c>
      <c r="N36" s="237"/>
      <c r="O36" s="237"/>
      <c r="P36" s="237"/>
    </row>
    <row r="37" spans="1:16" s="197" customFormat="1" ht="41.25" customHeight="1">
      <c r="A37" s="224">
        <v>25</v>
      </c>
      <c r="B37" s="195"/>
      <c r="C37" s="229" t="s">
        <v>758</v>
      </c>
      <c r="D37" s="229" t="s">
        <v>366</v>
      </c>
      <c r="E37" s="195"/>
      <c r="F37" s="230">
        <v>2596.13</v>
      </c>
      <c r="G37" s="230">
        <v>3500</v>
      </c>
      <c r="H37" s="194">
        <f t="shared" si="0"/>
        <v>903.8699999999999</v>
      </c>
      <c r="I37" s="195" t="s">
        <v>398</v>
      </c>
      <c r="J37" s="195"/>
      <c r="K37" s="325" t="s">
        <v>759</v>
      </c>
      <c r="L37" s="199"/>
      <c r="M37" s="238" t="s">
        <v>423</v>
      </c>
      <c r="N37" s="237"/>
      <c r="O37" s="237"/>
      <c r="P37" s="237"/>
    </row>
    <row r="38" spans="1:16" s="197" customFormat="1" ht="49.5" customHeight="1">
      <c r="A38" s="224">
        <v>26</v>
      </c>
      <c r="B38" s="195"/>
      <c r="C38" s="229" t="s">
        <v>376</v>
      </c>
      <c r="D38" s="229"/>
      <c r="E38" s="195"/>
      <c r="F38" s="230">
        <v>247.42</v>
      </c>
      <c r="G38" s="230">
        <v>500</v>
      </c>
      <c r="H38" s="194">
        <f t="shared" si="0"/>
        <v>252.58</v>
      </c>
      <c r="I38" s="195" t="s">
        <v>398</v>
      </c>
      <c r="J38" s="195"/>
      <c r="K38" s="325" t="s">
        <v>760</v>
      </c>
      <c r="L38" s="199"/>
      <c r="M38" s="238" t="s">
        <v>423</v>
      </c>
      <c r="N38" s="237"/>
      <c r="O38" s="237"/>
      <c r="P38" s="237"/>
    </row>
    <row r="39" spans="1:16" s="197" customFormat="1" ht="39.75" customHeight="1">
      <c r="A39" s="224">
        <v>27</v>
      </c>
      <c r="B39" s="195"/>
      <c r="C39" s="229" t="s">
        <v>377</v>
      </c>
      <c r="D39" s="229"/>
      <c r="E39" s="195"/>
      <c r="F39" s="230">
        <v>741.37</v>
      </c>
      <c r="G39" s="230">
        <v>2000</v>
      </c>
      <c r="H39" s="194">
        <f t="shared" si="0"/>
        <v>1258.63</v>
      </c>
      <c r="I39" s="195" t="s">
        <v>398</v>
      </c>
      <c r="J39" s="195"/>
      <c r="K39" s="325" t="s">
        <v>761</v>
      </c>
      <c r="L39" s="199"/>
      <c r="M39" s="238" t="s">
        <v>423</v>
      </c>
      <c r="N39" s="237"/>
      <c r="O39" s="237"/>
      <c r="P39" s="237"/>
    </row>
    <row r="40" spans="1:16" s="197" customFormat="1" ht="41.25" customHeight="1">
      <c r="A40" s="224">
        <v>28</v>
      </c>
      <c r="B40" s="195"/>
      <c r="C40" s="229" t="s">
        <v>378</v>
      </c>
      <c r="D40" s="229"/>
      <c r="E40" s="195"/>
      <c r="F40" s="230">
        <v>733.04</v>
      </c>
      <c r="G40" s="230">
        <v>2000</v>
      </c>
      <c r="H40" s="194">
        <f t="shared" si="0"/>
        <v>1266.96</v>
      </c>
      <c r="I40" s="195" t="s">
        <v>398</v>
      </c>
      <c r="J40" s="195"/>
      <c r="K40" s="325" t="s">
        <v>762</v>
      </c>
      <c r="L40" s="199"/>
      <c r="M40" s="238" t="s">
        <v>423</v>
      </c>
      <c r="N40" s="237"/>
      <c r="O40" s="237"/>
      <c r="P40" s="237"/>
    </row>
    <row r="41" spans="1:16" s="197" customFormat="1" ht="47.25" customHeight="1">
      <c r="A41" s="224">
        <v>29</v>
      </c>
      <c r="B41" s="195"/>
      <c r="C41" s="229" t="s">
        <v>763</v>
      </c>
      <c r="D41" s="229" t="s">
        <v>421</v>
      </c>
      <c r="E41" s="195"/>
      <c r="F41" s="230">
        <v>56.07</v>
      </c>
      <c r="G41" s="230">
        <v>150</v>
      </c>
      <c r="H41" s="194">
        <f t="shared" si="0"/>
        <v>93.93</v>
      </c>
      <c r="I41" s="195" t="s">
        <v>379</v>
      </c>
      <c r="J41" s="195" t="s">
        <v>398</v>
      </c>
      <c r="K41" s="325" t="s">
        <v>764</v>
      </c>
      <c r="L41" s="199"/>
      <c r="M41" s="238" t="s">
        <v>423</v>
      </c>
      <c r="N41" s="237"/>
      <c r="O41" s="237"/>
      <c r="P41" s="237"/>
    </row>
    <row r="42" spans="1:16" s="197" customFormat="1" ht="44.25" customHeight="1">
      <c r="A42" s="224">
        <v>30</v>
      </c>
      <c r="B42" s="195"/>
      <c r="C42" s="229" t="s">
        <v>380</v>
      </c>
      <c r="D42" s="229"/>
      <c r="E42" s="195"/>
      <c r="F42" s="230">
        <v>348.48</v>
      </c>
      <c r="G42" s="230">
        <v>950</v>
      </c>
      <c r="H42" s="194">
        <f t="shared" si="0"/>
        <v>601.52</v>
      </c>
      <c r="I42" s="195" t="s">
        <v>398</v>
      </c>
      <c r="J42" s="195"/>
      <c r="K42" s="325" t="s">
        <v>765</v>
      </c>
      <c r="L42" s="199"/>
      <c r="M42" s="238" t="s">
        <v>423</v>
      </c>
      <c r="N42" s="237"/>
      <c r="O42" s="237"/>
      <c r="P42" s="237"/>
    </row>
    <row r="43" spans="1:16" s="197" customFormat="1" ht="44.25" customHeight="1">
      <c r="A43" s="224">
        <v>31</v>
      </c>
      <c r="B43" s="195"/>
      <c r="C43" s="229" t="s">
        <v>766</v>
      </c>
      <c r="D43" s="229"/>
      <c r="E43" s="195">
        <v>1992</v>
      </c>
      <c r="F43" s="230">
        <v>11125</v>
      </c>
      <c r="G43" s="230">
        <v>30000</v>
      </c>
      <c r="H43" s="194">
        <f t="shared" si="0"/>
        <v>18875</v>
      </c>
      <c r="I43" s="195" t="s">
        <v>398</v>
      </c>
      <c r="J43" s="195"/>
      <c r="K43" s="325" t="s">
        <v>767</v>
      </c>
      <c r="L43" s="199"/>
      <c r="M43" s="238" t="s">
        <v>423</v>
      </c>
      <c r="N43" s="237"/>
      <c r="O43" s="237"/>
      <c r="P43" s="237"/>
    </row>
    <row r="44" spans="1:16" s="197" customFormat="1" ht="42" customHeight="1">
      <c r="A44" s="224">
        <v>32</v>
      </c>
      <c r="B44" s="195"/>
      <c r="C44" s="229" t="s">
        <v>768</v>
      </c>
      <c r="D44" s="229"/>
      <c r="E44" s="195">
        <v>1981</v>
      </c>
      <c r="F44" s="230">
        <v>18541.37</v>
      </c>
      <c r="G44" s="230">
        <v>50000</v>
      </c>
      <c r="H44" s="194">
        <f t="shared" si="0"/>
        <v>31458.63</v>
      </c>
      <c r="I44" s="195" t="s">
        <v>381</v>
      </c>
      <c r="J44" s="195" t="s">
        <v>398</v>
      </c>
      <c r="K44" s="325" t="s">
        <v>769</v>
      </c>
      <c r="L44" s="199"/>
      <c r="M44" s="238" t="s">
        <v>423</v>
      </c>
      <c r="N44" s="237"/>
      <c r="O44" s="237"/>
      <c r="P44" s="237"/>
    </row>
    <row r="45" spans="1:16" s="197" customFormat="1" ht="80.25" customHeight="1">
      <c r="A45" s="224">
        <v>33</v>
      </c>
      <c r="B45" s="195"/>
      <c r="C45" s="229" t="s">
        <v>1243</v>
      </c>
      <c r="D45" s="229"/>
      <c r="E45" s="195"/>
      <c r="F45" s="230">
        <v>371.13</v>
      </c>
      <c r="G45" s="230">
        <v>1000</v>
      </c>
      <c r="H45" s="194">
        <f t="shared" si="0"/>
        <v>628.87</v>
      </c>
      <c r="I45" s="195" t="s">
        <v>398</v>
      </c>
      <c r="J45" s="195"/>
      <c r="K45" s="325" t="s">
        <v>770</v>
      </c>
      <c r="L45" s="199"/>
      <c r="M45" s="238" t="s">
        <v>423</v>
      </c>
      <c r="N45" s="237"/>
      <c r="O45" s="237"/>
      <c r="P45" s="237"/>
    </row>
    <row r="46" spans="1:16" s="197" customFormat="1" ht="57.75" customHeight="1">
      <c r="A46" s="224">
        <v>34</v>
      </c>
      <c r="B46" s="195"/>
      <c r="C46" s="229" t="s">
        <v>1244</v>
      </c>
      <c r="D46" s="229"/>
      <c r="E46" s="195"/>
      <c r="F46" s="230">
        <v>371.13</v>
      </c>
      <c r="G46" s="230">
        <v>1000</v>
      </c>
      <c r="H46" s="194">
        <f t="shared" si="0"/>
        <v>628.87</v>
      </c>
      <c r="I46" s="195" t="s">
        <v>398</v>
      </c>
      <c r="J46" s="195"/>
      <c r="K46" s="325" t="s">
        <v>771</v>
      </c>
      <c r="L46" s="199"/>
      <c r="M46" s="238" t="s">
        <v>423</v>
      </c>
      <c r="N46" s="237"/>
      <c r="O46" s="237"/>
      <c r="P46" s="237"/>
    </row>
    <row r="47" spans="1:16" s="197" customFormat="1" ht="54.75" customHeight="1">
      <c r="A47" s="224">
        <v>35</v>
      </c>
      <c r="B47" s="195"/>
      <c r="C47" s="229" t="s">
        <v>1245</v>
      </c>
      <c r="D47" s="229"/>
      <c r="E47" s="195"/>
      <c r="F47" s="230">
        <v>371.13</v>
      </c>
      <c r="G47" s="230">
        <v>1000</v>
      </c>
      <c r="H47" s="194">
        <f t="shared" si="0"/>
        <v>628.87</v>
      </c>
      <c r="I47" s="195" t="s">
        <v>398</v>
      </c>
      <c r="J47" s="195"/>
      <c r="K47" s="325" t="s">
        <v>773</v>
      </c>
      <c r="L47" s="199"/>
      <c r="M47" s="238" t="s">
        <v>423</v>
      </c>
      <c r="N47" s="237"/>
      <c r="O47" s="237"/>
      <c r="P47" s="237"/>
    </row>
    <row r="48" spans="1:16" s="197" customFormat="1" ht="40.5" customHeight="1">
      <c r="A48" s="224">
        <v>36</v>
      </c>
      <c r="B48" s="195"/>
      <c r="C48" s="229" t="s">
        <v>774</v>
      </c>
      <c r="D48" s="229"/>
      <c r="E48" s="195"/>
      <c r="F48" s="230">
        <v>3708.63</v>
      </c>
      <c r="G48" s="230">
        <v>10000</v>
      </c>
      <c r="H48" s="194">
        <f t="shared" si="0"/>
        <v>6291.37</v>
      </c>
      <c r="I48" s="195" t="s">
        <v>382</v>
      </c>
      <c r="J48" s="195" t="s">
        <v>398</v>
      </c>
      <c r="K48" s="325" t="s">
        <v>775</v>
      </c>
      <c r="L48" s="199"/>
      <c r="M48" s="238" t="s">
        <v>423</v>
      </c>
      <c r="N48" s="237"/>
      <c r="O48" s="237"/>
      <c r="P48" s="237"/>
    </row>
    <row r="49" spans="1:16" s="197" customFormat="1" ht="43.5" customHeight="1">
      <c r="A49" s="224">
        <v>37</v>
      </c>
      <c r="B49" s="195"/>
      <c r="C49" s="229" t="s">
        <v>776</v>
      </c>
      <c r="D49" s="229"/>
      <c r="E49" s="195"/>
      <c r="F49" s="230">
        <v>5562.5</v>
      </c>
      <c r="G49" s="230">
        <v>15000</v>
      </c>
      <c r="H49" s="194">
        <f t="shared" si="0"/>
        <v>9437.5</v>
      </c>
      <c r="I49" s="195" t="s">
        <v>383</v>
      </c>
      <c r="J49" s="195" t="s">
        <v>398</v>
      </c>
      <c r="K49" s="325" t="s">
        <v>777</v>
      </c>
      <c r="L49" s="199"/>
      <c r="M49" s="238" t="s">
        <v>423</v>
      </c>
      <c r="N49" s="237"/>
      <c r="O49" s="237"/>
      <c r="P49" s="237"/>
    </row>
    <row r="50" spans="1:16" s="197" customFormat="1" ht="42.75" customHeight="1">
      <c r="A50" s="224">
        <v>38</v>
      </c>
      <c r="B50" s="195"/>
      <c r="C50" s="229" t="s">
        <v>385</v>
      </c>
      <c r="D50" s="229"/>
      <c r="E50" s="195">
        <v>1992</v>
      </c>
      <c r="F50" s="230">
        <v>1780</v>
      </c>
      <c r="G50" s="230">
        <v>6000</v>
      </c>
      <c r="H50" s="194">
        <f t="shared" si="0"/>
        <v>4220</v>
      </c>
      <c r="I50" s="229" t="s">
        <v>1406</v>
      </c>
      <c r="J50" s="195"/>
      <c r="K50" s="325" t="s">
        <v>778</v>
      </c>
      <c r="L50" s="199"/>
      <c r="M50" s="238" t="s">
        <v>423</v>
      </c>
      <c r="N50" s="237"/>
      <c r="O50" s="237"/>
      <c r="P50" s="237"/>
    </row>
    <row r="51" spans="1:16" s="197" customFormat="1" ht="43.5" customHeight="1">
      <c r="A51" s="224">
        <v>39</v>
      </c>
      <c r="B51" s="195"/>
      <c r="C51" s="229" t="s">
        <v>384</v>
      </c>
      <c r="D51" s="229"/>
      <c r="E51" s="195">
        <v>1992</v>
      </c>
      <c r="F51" s="230">
        <v>1760</v>
      </c>
      <c r="G51" s="230">
        <v>6000</v>
      </c>
      <c r="H51" s="194">
        <f t="shared" si="0"/>
        <v>4240</v>
      </c>
      <c r="I51" s="229" t="s">
        <v>1406</v>
      </c>
      <c r="J51" s="195"/>
      <c r="K51" s="325" t="s">
        <v>779</v>
      </c>
      <c r="L51" s="199"/>
      <c r="M51" s="238" t="s">
        <v>423</v>
      </c>
      <c r="N51" s="237"/>
      <c r="O51" s="237"/>
      <c r="P51" s="237"/>
    </row>
    <row r="52" spans="1:16" s="197" customFormat="1" ht="41.25" customHeight="1">
      <c r="A52" s="224">
        <v>40</v>
      </c>
      <c r="B52" s="195"/>
      <c r="C52" s="229" t="s">
        <v>386</v>
      </c>
      <c r="D52" s="229"/>
      <c r="E52" s="195">
        <v>1992</v>
      </c>
      <c r="F52" s="230">
        <v>1780</v>
      </c>
      <c r="G52" s="230">
        <v>6000</v>
      </c>
      <c r="H52" s="194">
        <f t="shared" si="0"/>
        <v>4220</v>
      </c>
      <c r="I52" s="229" t="s">
        <v>1407</v>
      </c>
      <c r="J52" s="195"/>
      <c r="K52" s="325" t="s">
        <v>780</v>
      </c>
      <c r="L52" s="199"/>
      <c r="M52" s="238" t="s">
        <v>423</v>
      </c>
      <c r="N52" s="237"/>
      <c r="O52" s="237"/>
      <c r="P52" s="237"/>
    </row>
    <row r="53" spans="1:16" s="197" customFormat="1" ht="46.5" customHeight="1">
      <c r="A53" s="224">
        <v>41</v>
      </c>
      <c r="B53" s="195"/>
      <c r="C53" s="229" t="s">
        <v>388</v>
      </c>
      <c r="D53" s="229"/>
      <c r="E53" s="195">
        <v>1992</v>
      </c>
      <c r="F53" s="230">
        <v>1780</v>
      </c>
      <c r="G53" s="230">
        <v>6000</v>
      </c>
      <c r="H53" s="194">
        <f t="shared" si="0"/>
        <v>4220</v>
      </c>
      <c r="I53" s="229" t="s">
        <v>1408</v>
      </c>
      <c r="J53" s="195"/>
      <c r="K53" s="325" t="s">
        <v>781</v>
      </c>
      <c r="L53" s="199"/>
      <c r="M53" s="238" t="s">
        <v>423</v>
      </c>
      <c r="N53" s="237"/>
      <c r="O53" s="237"/>
      <c r="P53" s="237"/>
    </row>
    <row r="54" spans="1:16" s="197" customFormat="1" ht="42.75" customHeight="1">
      <c r="A54" s="224">
        <v>42</v>
      </c>
      <c r="B54" s="195"/>
      <c r="C54" s="229" t="s">
        <v>389</v>
      </c>
      <c r="D54" s="229"/>
      <c r="E54" s="195">
        <v>1992</v>
      </c>
      <c r="F54" s="230">
        <v>1760</v>
      </c>
      <c r="G54" s="230">
        <v>6000</v>
      </c>
      <c r="H54" s="194">
        <f t="shared" si="0"/>
        <v>4240</v>
      </c>
      <c r="I54" s="229" t="s">
        <v>1409</v>
      </c>
      <c r="J54" s="195"/>
      <c r="K54" s="325" t="s">
        <v>782</v>
      </c>
      <c r="L54" s="199"/>
      <c r="M54" s="238" t="s">
        <v>423</v>
      </c>
      <c r="N54" s="237"/>
      <c r="O54" s="237"/>
      <c r="P54" s="237"/>
    </row>
    <row r="55" spans="1:16" s="197" customFormat="1" ht="39.75" customHeight="1">
      <c r="A55" s="224">
        <v>43</v>
      </c>
      <c r="B55" s="195"/>
      <c r="C55" s="229" t="s">
        <v>783</v>
      </c>
      <c r="D55" s="229" t="s">
        <v>390</v>
      </c>
      <c r="E55" s="195">
        <v>1982</v>
      </c>
      <c r="F55" s="230">
        <v>1780</v>
      </c>
      <c r="G55" s="230">
        <v>6000</v>
      </c>
      <c r="H55" s="194">
        <f t="shared" si="0"/>
        <v>4220</v>
      </c>
      <c r="I55" s="229" t="s">
        <v>1410</v>
      </c>
      <c r="J55" s="195"/>
      <c r="K55" s="325" t="s">
        <v>784</v>
      </c>
      <c r="L55" s="199"/>
      <c r="M55" s="238" t="s">
        <v>423</v>
      </c>
      <c r="N55" s="237"/>
      <c r="O55" s="237"/>
      <c r="P55" s="237"/>
    </row>
    <row r="56" spans="1:16" s="197" customFormat="1" ht="39.75" customHeight="1">
      <c r="A56" s="224">
        <v>44</v>
      </c>
      <c r="B56" s="195"/>
      <c r="C56" s="229" t="s">
        <v>785</v>
      </c>
      <c r="D56" s="229" t="s">
        <v>391</v>
      </c>
      <c r="E56" s="195">
        <v>1961</v>
      </c>
      <c r="F56" s="230">
        <v>1780</v>
      </c>
      <c r="G56" s="230">
        <v>6000</v>
      </c>
      <c r="H56" s="194">
        <f t="shared" si="0"/>
        <v>4220</v>
      </c>
      <c r="I56" s="229" t="s">
        <v>1411</v>
      </c>
      <c r="J56" s="195"/>
      <c r="K56" s="325" t="s">
        <v>786</v>
      </c>
      <c r="L56" s="199"/>
      <c r="M56" s="238" t="s">
        <v>423</v>
      </c>
      <c r="N56" s="237"/>
      <c r="O56" s="237"/>
      <c r="P56" s="237"/>
    </row>
    <row r="57" spans="1:16" s="197" customFormat="1" ht="48.75" customHeight="1">
      <c r="A57" s="224">
        <v>45</v>
      </c>
      <c r="B57" s="195"/>
      <c r="C57" s="229" t="s">
        <v>392</v>
      </c>
      <c r="D57" s="229" t="s">
        <v>390</v>
      </c>
      <c r="E57" s="195">
        <v>1982</v>
      </c>
      <c r="F57" s="230">
        <v>1780</v>
      </c>
      <c r="G57" s="230">
        <v>6000</v>
      </c>
      <c r="H57" s="194">
        <f t="shared" si="0"/>
        <v>4220</v>
      </c>
      <c r="I57" s="229" t="s">
        <v>1412</v>
      </c>
      <c r="J57" s="195"/>
      <c r="K57" s="325" t="s">
        <v>787</v>
      </c>
      <c r="L57" s="199"/>
      <c r="M57" s="238" t="s">
        <v>423</v>
      </c>
      <c r="N57" s="237"/>
      <c r="O57" s="237"/>
      <c r="P57" s="237"/>
    </row>
    <row r="58" spans="1:16" s="197" customFormat="1" ht="39.75" customHeight="1">
      <c r="A58" s="224">
        <v>46</v>
      </c>
      <c r="B58" s="195"/>
      <c r="C58" s="229" t="s">
        <v>1204</v>
      </c>
      <c r="D58" s="229"/>
      <c r="E58" s="195"/>
      <c r="F58" s="230">
        <v>148.63</v>
      </c>
      <c r="G58" s="230">
        <v>200</v>
      </c>
      <c r="H58" s="194">
        <f t="shared" si="0"/>
        <v>51.370000000000005</v>
      </c>
      <c r="I58" s="195" t="s">
        <v>398</v>
      </c>
      <c r="J58" s="195"/>
      <c r="K58" s="325" t="s">
        <v>788</v>
      </c>
      <c r="L58" s="199"/>
      <c r="M58" s="238" t="s">
        <v>423</v>
      </c>
      <c r="N58" s="237"/>
      <c r="O58" s="237"/>
      <c r="P58" s="237"/>
    </row>
    <row r="59" spans="1:16" s="197" customFormat="1" ht="43.5" customHeight="1">
      <c r="A59" s="224">
        <v>47</v>
      </c>
      <c r="B59" s="195"/>
      <c r="C59" s="229" t="s">
        <v>396</v>
      </c>
      <c r="D59" s="229"/>
      <c r="E59" s="195"/>
      <c r="F59" s="230">
        <v>222.5</v>
      </c>
      <c r="G59" s="230">
        <v>300</v>
      </c>
      <c r="H59" s="194">
        <f t="shared" si="0"/>
        <v>77.5</v>
      </c>
      <c r="I59" s="195" t="s">
        <v>398</v>
      </c>
      <c r="J59" s="195"/>
      <c r="K59" s="325" t="s">
        <v>789</v>
      </c>
      <c r="L59" s="199"/>
      <c r="M59" s="238" t="s">
        <v>423</v>
      </c>
      <c r="N59" s="239"/>
      <c r="O59" s="237"/>
      <c r="P59" s="237"/>
    </row>
    <row r="60" spans="1:16" s="197" customFormat="1" ht="39.75" customHeight="1">
      <c r="A60" s="224">
        <v>48</v>
      </c>
      <c r="B60" s="195"/>
      <c r="C60" s="229" t="s">
        <v>790</v>
      </c>
      <c r="D60" s="229"/>
      <c r="E60" s="195"/>
      <c r="F60" s="230">
        <v>600</v>
      </c>
      <c r="G60" s="230">
        <v>600</v>
      </c>
      <c r="H60" s="194">
        <f t="shared" si="0"/>
        <v>0</v>
      </c>
      <c r="I60" s="195" t="s">
        <v>398</v>
      </c>
      <c r="J60" s="195"/>
      <c r="K60" s="325" t="s">
        <v>791</v>
      </c>
      <c r="L60" s="199"/>
      <c r="M60" s="238" t="s">
        <v>423</v>
      </c>
      <c r="N60" s="237"/>
      <c r="O60" s="237"/>
      <c r="P60" s="237"/>
    </row>
    <row r="61" spans="1:16" s="197" customFormat="1" ht="48" customHeight="1">
      <c r="A61" s="224">
        <v>49</v>
      </c>
      <c r="B61" s="195"/>
      <c r="C61" s="229" t="s">
        <v>397</v>
      </c>
      <c r="D61" s="229"/>
      <c r="E61" s="195"/>
      <c r="F61" s="230">
        <v>500</v>
      </c>
      <c r="G61" s="230">
        <v>500</v>
      </c>
      <c r="H61" s="194">
        <f t="shared" si="0"/>
        <v>0</v>
      </c>
      <c r="I61" s="195" t="s">
        <v>398</v>
      </c>
      <c r="J61" s="195"/>
      <c r="K61" s="325" t="s">
        <v>798</v>
      </c>
      <c r="L61" s="199"/>
      <c r="M61" s="238" t="s">
        <v>423</v>
      </c>
      <c r="N61" s="239"/>
      <c r="O61" s="237"/>
      <c r="P61" s="237"/>
    </row>
    <row r="62" spans="1:16" s="197" customFormat="1" ht="40.5" customHeight="1">
      <c r="A62" s="224">
        <v>50</v>
      </c>
      <c r="B62" s="195"/>
      <c r="C62" s="229" t="s">
        <v>399</v>
      </c>
      <c r="D62" s="229"/>
      <c r="E62" s="195"/>
      <c r="F62" s="230">
        <v>600</v>
      </c>
      <c r="G62" s="230">
        <v>600</v>
      </c>
      <c r="H62" s="194">
        <f t="shared" si="0"/>
        <v>0</v>
      </c>
      <c r="I62" s="195" t="s">
        <v>398</v>
      </c>
      <c r="J62" s="195"/>
      <c r="K62" s="325" t="s">
        <v>799</v>
      </c>
      <c r="L62" s="199"/>
      <c r="M62" s="238" t="s">
        <v>423</v>
      </c>
      <c r="N62" s="239"/>
      <c r="O62" s="237"/>
      <c r="P62" s="237"/>
    </row>
    <row r="63" spans="1:16" s="197" customFormat="1" ht="62.25" customHeight="1">
      <c r="A63" s="224">
        <v>51</v>
      </c>
      <c r="B63" s="195"/>
      <c r="C63" s="229" t="s">
        <v>400</v>
      </c>
      <c r="D63" s="229"/>
      <c r="E63" s="195"/>
      <c r="F63" s="230">
        <v>43016.37</v>
      </c>
      <c r="G63" s="230">
        <v>87000</v>
      </c>
      <c r="H63" s="194">
        <f t="shared" si="0"/>
        <v>43983.63</v>
      </c>
      <c r="I63" s="195" t="s">
        <v>398</v>
      </c>
      <c r="J63" s="195"/>
      <c r="K63" s="325" t="s">
        <v>800</v>
      </c>
      <c r="L63" s="196"/>
      <c r="M63" s="238" t="s">
        <v>423</v>
      </c>
      <c r="N63" s="239"/>
      <c r="O63" s="237"/>
      <c r="P63" s="237"/>
    </row>
    <row r="64" spans="1:16" s="197" customFormat="1" ht="63" customHeight="1">
      <c r="A64" s="224">
        <v>52</v>
      </c>
      <c r="B64" s="195"/>
      <c r="C64" s="229" t="s">
        <v>401</v>
      </c>
      <c r="D64" s="229"/>
      <c r="E64" s="195"/>
      <c r="F64" s="230">
        <v>43263.79</v>
      </c>
      <c r="G64" s="230">
        <v>87500</v>
      </c>
      <c r="H64" s="194">
        <f t="shared" si="0"/>
        <v>44236.21</v>
      </c>
      <c r="I64" s="195" t="s">
        <v>398</v>
      </c>
      <c r="J64" s="195"/>
      <c r="K64" s="325" t="s">
        <v>801</v>
      </c>
      <c r="L64" s="196"/>
      <c r="M64" s="238" t="s">
        <v>423</v>
      </c>
      <c r="N64" s="239"/>
      <c r="O64" s="237"/>
      <c r="P64" s="237"/>
    </row>
    <row r="65" spans="1:16" s="197" customFormat="1" ht="77.25" customHeight="1">
      <c r="A65" s="224">
        <v>53</v>
      </c>
      <c r="B65" s="195"/>
      <c r="C65" s="229" t="s">
        <v>402</v>
      </c>
      <c r="D65" s="229"/>
      <c r="E65" s="195"/>
      <c r="F65" s="230">
        <v>20000</v>
      </c>
      <c r="G65" s="230">
        <v>20000</v>
      </c>
      <c r="H65" s="194">
        <f t="shared" si="0"/>
        <v>0</v>
      </c>
      <c r="I65" s="195" t="s">
        <v>398</v>
      </c>
      <c r="J65" s="195"/>
      <c r="K65" s="325" t="s">
        <v>802</v>
      </c>
      <c r="L65" s="196"/>
      <c r="M65" s="238" t="s">
        <v>423</v>
      </c>
      <c r="N65" s="239"/>
      <c r="O65" s="237"/>
      <c r="P65" s="237"/>
    </row>
    <row r="66" spans="1:16" ht="30.75" customHeight="1">
      <c r="A66" s="224">
        <v>54</v>
      </c>
      <c r="B66" s="201"/>
      <c r="C66" s="192" t="s">
        <v>813</v>
      </c>
      <c r="D66" s="200"/>
      <c r="E66" s="241">
        <v>39807</v>
      </c>
      <c r="F66" s="194">
        <v>5500</v>
      </c>
      <c r="G66" s="194">
        <v>5500</v>
      </c>
      <c r="H66" s="194">
        <f t="shared" si="0"/>
        <v>0</v>
      </c>
      <c r="I66" s="201" t="s">
        <v>398</v>
      </c>
      <c r="J66" s="201"/>
      <c r="K66" s="322" t="s">
        <v>814</v>
      </c>
      <c r="L66" s="202" t="s">
        <v>815</v>
      </c>
      <c r="M66" s="234"/>
      <c r="N66" s="242"/>
      <c r="O66" s="242"/>
      <c r="P66" s="242"/>
    </row>
    <row r="67" spans="1:16" ht="33" customHeight="1">
      <c r="A67" s="224">
        <v>55</v>
      </c>
      <c r="B67" s="201"/>
      <c r="C67" s="192" t="s">
        <v>816</v>
      </c>
      <c r="D67" s="200"/>
      <c r="E67" s="241">
        <v>39885</v>
      </c>
      <c r="F67" s="194">
        <v>2550</v>
      </c>
      <c r="G67" s="194">
        <v>2550</v>
      </c>
      <c r="H67" s="194">
        <f t="shared" si="0"/>
        <v>0</v>
      </c>
      <c r="I67" s="201" t="s">
        <v>398</v>
      </c>
      <c r="J67" s="201"/>
      <c r="K67" s="322" t="s">
        <v>817</v>
      </c>
      <c r="L67" s="202" t="s">
        <v>815</v>
      </c>
      <c r="M67" s="234"/>
      <c r="N67" s="242"/>
      <c r="O67" s="242"/>
      <c r="P67" s="242"/>
    </row>
    <row r="68" spans="1:16" ht="30" customHeight="1">
      <c r="A68" s="224">
        <v>56</v>
      </c>
      <c r="B68" s="201"/>
      <c r="C68" s="192" t="s">
        <v>818</v>
      </c>
      <c r="D68" s="200"/>
      <c r="E68" s="241">
        <v>39885</v>
      </c>
      <c r="F68" s="194">
        <v>763</v>
      </c>
      <c r="G68" s="194">
        <v>763</v>
      </c>
      <c r="H68" s="194">
        <f t="shared" si="0"/>
        <v>0</v>
      </c>
      <c r="I68" s="201" t="s">
        <v>398</v>
      </c>
      <c r="J68" s="201"/>
      <c r="K68" s="322" t="s">
        <v>819</v>
      </c>
      <c r="L68" s="202" t="s">
        <v>815</v>
      </c>
      <c r="M68" s="234"/>
      <c r="N68" s="242"/>
      <c r="O68" s="242"/>
      <c r="P68" s="242"/>
    </row>
    <row r="69" spans="1:16" s="246" customFormat="1" ht="21.75" customHeight="1">
      <c r="A69" s="224">
        <v>57</v>
      </c>
      <c r="B69" s="243"/>
      <c r="C69" s="229" t="s">
        <v>820</v>
      </c>
      <c r="D69" s="229" t="s">
        <v>403</v>
      </c>
      <c r="E69" s="243"/>
      <c r="F69" s="244">
        <v>2700</v>
      </c>
      <c r="G69" s="244">
        <v>2700</v>
      </c>
      <c r="H69" s="194">
        <f t="shared" si="0"/>
        <v>0</v>
      </c>
      <c r="I69" s="243" t="s">
        <v>398</v>
      </c>
      <c r="J69" s="243"/>
      <c r="K69" s="327" t="s">
        <v>821</v>
      </c>
      <c r="L69" s="196"/>
      <c r="M69" s="234"/>
      <c r="N69" s="245"/>
      <c r="O69" s="245"/>
      <c r="P69" s="245"/>
    </row>
    <row r="70" spans="1:16" s="246" customFormat="1" ht="23.25" customHeight="1">
      <c r="A70" s="224">
        <v>58</v>
      </c>
      <c r="B70" s="243"/>
      <c r="C70" s="229" t="s">
        <v>822</v>
      </c>
      <c r="D70" s="229" t="s">
        <v>404</v>
      </c>
      <c r="E70" s="243"/>
      <c r="F70" s="244">
        <v>1800</v>
      </c>
      <c r="G70" s="244">
        <v>1800</v>
      </c>
      <c r="H70" s="194">
        <f t="shared" si="0"/>
        <v>0</v>
      </c>
      <c r="I70" s="243" t="s">
        <v>398</v>
      </c>
      <c r="J70" s="243"/>
      <c r="K70" s="327" t="s">
        <v>823</v>
      </c>
      <c r="L70" s="196"/>
      <c r="M70" s="234"/>
      <c r="N70" s="245"/>
      <c r="O70" s="245"/>
      <c r="P70" s="245"/>
    </row>
    <row r="71" spans="1:16" s="197" customFormat="1" ht="52.5" customHeight="1">
      <c r="A71" s="224">
        <v>59</v>
      </c>
      <c r="B71" s="195"/>
      <c r="C71" s="229" t="s">
        <v>824</v>
      </c>
      <c r="D71" s="229" t="s">
        <v>366</v>
      </c>
      <c r="E71" s="195"/>
      <c r="F71" s="230">
        <v>1335</v>
      </c>
      <c r="G71" s="230">
        <v>2700</v>
      </c>
      <c r="H71" s="194">
        <f t="shared" si="0"/>
        <v>1365</v>
      </c>
      <c r="I71" s="195" t="s">
        <v>398</v>
      </c>
      <c r="J71" s="195"/>
      <c r="K71" s="325" t="s">
        <v>825</v>
      </c>
      <c r="L71" s="196"/>
      <c r="M71" s="238" t="s">
        <v>423</v>
      </c>
      <c r="N71" s="237"/>
      <c r="O71" s="237"/>
      <c r="P71" s="237"/>
    </row>
    <row r="72" spans="1:16" s="197" customFormat="1" ht="40.5" customHeight="1">
      <c r="A72" s="224">
        <v>60</v>
      </c>
      <c r="B72" s="195"/>
      <c r="C72" s="229" t="s">
        <v>92</v>
      </c>
      <c r="D72" s="229" t="s">
        <v>366</v>
      </c>
      <c r="E72" s="195"/>
      <c r="F72" s="230">
        <v>200</v>
      </c>
      <c r="G72" s="230">
        <v>200</v>
      </c>
      <c r="H72" s="194">
        <f t="shared" si="0"/>
        <v>0</v>
      </c>
      <c r="I72" s="195" t="s">
        <v>398</v>
      </c>
      <c r="J72" s="195"/>
      <c r="K72" s="325" t="s">
        <v>826</v>
      </c>
      <c r="L72" s="196"/>
      <c r="M72" s="238" t="s">
        <v>423</v>
      </c>
      <c r="N72" s="237"/>
      <c r="O72" s="237"/>
      <c r="P72" s="237"/>
    </row>
    <row r="73" spans="1:16" s="197" customFormat="1" ht="40.5" customHeight="1">
      <c r="A73" s="224">
        <v>61</v>
      </c>
      <c r="B73" s="195"/>
      <c r="C73" s="229" t="s">
        <v>827</v>
      </c>
      <c r="D73" s="229"/>
      <c r="E73" s="195"/>
      <c r="F73" s="230">
        <v>200</v>
      </c>
      <c r="G73" s="230">
        <v>200</v>
      </c>
      <c r="H73" s="194">
        <f t="shared" si="0"/>
        <v>0</v>
      </c>
      <c r="I73" s="195" t="s">
        <v>398</v>
      </c>
      <c r="J73" s="195"/>
      <c r="K73" s="325" t="s">
        <v>828</v>
      </c>
      <c r="L73" s="196"/>
      <c r="M73" s="238" t="s">
        <v>423</v>
      </c>
      <c r="N73" s="239"/>
      <c r="O73" s="237"/>
      <c r="P73" s="237"/>
    </row>
    <row r="74" spans="1:16" s="197" customFormat="1" ht="39.75" customHeight="1">
      <c r="A74" s="224">
        <v>62</v>
      </c>
      <c r="B74" s="195"/>
      <c r="C74" s="229" t="s">
        <v>829</v>
      </c>
      <c r="D74" s="229" t="s">
        <v>366</v>
      </c>
      <c r="E74" s="195"/>
      <c r="F74" s="230">
        <v>200</v>
      </c>
      <c r="G74" s="230">
        <v>200</v>
      </c>
      <c r="H74" s="194">
        <f t="shared" si="0"/>
        <v>0</v>
      </c>
      <c r="I74" s="195" t="s">
        <v>398</v>
      </c>
      <c r="J74" s="195"/>
      <c r="K74" s="325" t="s">
        <v>831</v>
      </c>
      <c r="L74" s="196"/>
      <c r="M74" s="238" t="s">
        <v>423</v>
      </c>
      <c r="N74" s="239"/>
      <c r="O74" s="237"/>
      <c r="P74" s="237"/>
    </row>
    <row r="75" spans="1:16" s="197" customFormat="1" ht="45.75" customHeight="1">
      <c r="A75" s="224">
        <v>63</v>
      </c>
      <c r="B75" s="195"/>
      <c r="C75" s="229" t="s">
        <v>832</v>
      </c>
      <c r="D75" s="229"/>
      <c r="E75" s="195"/>
      <c r="F75" s="230">
        <v>3200</v>
      </c>
      <c r="G75" s="230">
        <v>3200</v>
      </c>
      <c r="H75" s="194">
        <f t="shared" si="0"/>
        <v>0</v>
      </c>
      <c r="I75" s="195" t="s">
        <v>398</v>
      </c>
      <c r="J75" s="195"/>
      <c r="K75" s="325" t="s">
        <v>833</v>
      </c>
      <c r="L75" s="196"/>
      <c r="M75" s="238" t="s">
        <v>722</v>
      </c>
      <c r="N75" s="237"/>
      <c r="O75" s="237"/>
      <c r="P75" s="237"/>
    </row>
    <row r="76" spans="1:16" s="197" customFormat="1" ht="35.25" customHeight="1">
      <c r="A76" s="224">
        <v>64</v>
      </c>
      <c r="B76" s="195"/>
      <c r="C76" s="229" t="s">
        <v>834</v>
      </c>
      <c r="D76" s="229"/>
      <c r="E76" s="195"/>
      <c r="F76" s="230">
        <v>5612</v>
      </c>
      <c r="G76" s="230">
        <v>5612</v>
      </c>
      <c r="H76" s="194">
        <f t="shared" si="0"/>
        <v>0</v>
      </c>
      <c r="I76" s="195" t="s">
        <v>398</v>
      </c>
      <c r="J76" s="195"/>
      <c r="K76" s="325" t="s">
        <v>835</v>
      </c>
      <c r="L76" s="196"/>
      <c r="M76" s="238" t="s">
        <v>722</v>
      </c>
      <c r="N76" s="237"/>
      <c r="O76" s="237"/>
      <c r="P76" s="237"/>
    </row>
    <row r="77" spans="1:16" s="197" customFormat="1" ht="35.25" customHeight="1">
      <c r="A77" s="224">
        <v>65</v>
      </c>
      <c r="B77" s="195"/>
      <c r="C77" s="229" t="s">
        <v>135</v>
      </c>
      <c r="D77" s="229"/>
      <c r="E77" s="195"/>
      <c r="F77" s="230">
        <v>8799</v>
      </c>
      <c r="G77" s="230">
        <v>8799</v>
      </c>
      <c r="H77" s="194">
        <f aca="true" t="shared" si="1" ref="H77:H140">G77-F77</f>
        <v>0</v>
      </c>
      <c r="I77" s="195" t="s">
        <v>398</v>
      </c>
      <c r="J77" s="195"/>
      <c r="K77" s="325" t="s">
        <v>836</v>
      </c>
      <c r="L77" s="196"/>
      <c r="M77" s="238" t="s">
        <v>722</v>
      </c>
      <c r="N77" s="237"/>
      <c r="O77" s="237"/>
      <c r="P77" s="237"/>
    </row>
    <row r="78" spans="1:16" s="251" customFormat="1" ht="70.5" customHeight="1">
      <c r="A78" s="224">
        <v>66</v>
      </c>
      <c r="B78" s="247"/>
      <c r="C78" s="248" t="s">
        <v>394</v>
      </c>
      <c r="D78" s="229" t="s">
        <v>421</v>
      </c>
      <c r="E78" s="247"/>
      <c r="F78" s="249">
        <v>3955.16</v>
      </c>
      <c r="G78" s="249">
        <v>8000</v>
      </c>
      <c r="H78" s="194">
        <f t="shared" si="1"/>
        <v>4044.84</v>
      </c>
      <c r="I78" s="247" t="s">
        <v>398</v>
      </c>
      <c r="J78" s="247"/>
      <c r="K78" s="329" t="s">
        <v>395</v>
      </c>
      <c r="L78" s="204"/>
      <c r="M78" s="238" t="s">
        <v>423</v>
      </c>
      <c r="N78" s="250"/>
      <c r="O78" s="250"/>
      <c r="P78" s="250"/>
    </row>
    <row r="79" spans="1:16" s="197" customFormat="1" ht="43.5" customHeight="1">
      <c r="A79" s="224">
        <v>67</v>
      </c>
      <c r="B79" s="195"/>
      <c r="C79" s="229" t="s">
        <v>837</v>
      </c>
      <c r="D79" s="200"/>
      <c r="E79" s="195"/>
      <c r="F79" s="230">
        <v>800</v>
      </c>
      <c r="G79" s="230">
        <v>800</v>
      </c>
      <c r="H79" s="194">
        <f t="shared" si="1"/>
        <v>0</v>
      </c>
      <c r="I79" s="195" t="s">
        <v>398</v>
      </c>
      <c r="J79" s="195"/>
      <c r="K79" s="325" t="s">
        <v>838</v>
      </c>
      <c r="L79" s="196"/>
      <c r="M79" s="238" t="s">
        <v>423</v>
      </c>
      <c r="N79" s="237"/>
      <c r="O79" s="237"/>
      <c r="P79" s="237"/>
    </row>
    <row r="80" spans="1:16" s="197" customFormat="1" ht="41.25" customHeight="1">
      <c r="A80" s="224">
        <v>68</v>
      </c>
      <c r="B80" s="195"/>
      <c r="C80" s="229" t="s">
        <v>839</v>
      </c>
      <c r="D80" s="229" t="s">
        <v>366</v>
      </c>
      <c r="E80" s="195"/>
      <c r="F80" s="230">
        <v>200</v>
      </c>
      <c r="G80" s="230">
        <v>200</v>
      </c>
      <c r="H80" s="194">
        <f t="shared" si="1"/>
        <v>0</v>
      </c>
      <c r="I80" s="195" t="s">
        <v>398</v>
      </c>
      <c r="J80" s="195"/>
      <c r="K80" s="325" t="s">
        <v>840</v>
      </c>
      <c r="L80" s="196"/>
      <c r="M80" s="238" t="s">
        <v>423</v>
      </c>
      <c r="N80" s="237"/>
      <c r="O80" s="237"/>
      <c r="P80" s="237"/>
    </row>
    <row r="81" spans="1:16" s="251" customFormat="1" ht="41.25" customHeight="1">
      <c r="A81" s="224">
        <v>69</v>
      </c>
      <c r="B81" s="247"/>
      <c r="C81" s="248" t="s">
        <v>405</v>
      </c>
      <c r="D81" s="248"/>
      <c r="E81" s="247">
        <v>2009</v>
      </c>
      <c r="F81" s="249">
        <v>376999.74</v>
      </c>
      <c r="G81" s="249">
        <v>580000</v>
      </c>
      <c r="H81" s="194">
        <f t="shared" si="1"/>
        <v>203000.26</v>
      </c>
      <c r="I81" s="247" t="s">
        <v>398</v>
      </c>
      <c r="J81" s="247"/>
      <c r="K81" s="329" t="s">
        <v>841</v>
      </c>
      <c r="L81" s="203"/>
      <c r="M81" s="394" t="s">
        <v>842</v>
      </c>
      <c r="N81" s="250"/>
      <c r="O81" s="250"/>
      <c r="P81" s="250"/>
    </row>
    <row r="82" spans="1:16" s="251" customFormat="1" ht="39" customHeight="1">
      <c r="A82" s="224">
        <v>70</v>
      </c>
      <c r="B82" s="247"/>
      <c r="C82" s="248" t="s">
        <v>843</v>
      </c>
      <c r="D82" s="248"/>
      <c r="E82" s="247">
        <v>2009</v>
      </c>
      <c r="F82" s="249">
        <v>169000.26</v>
      </c>
      <c r="G82" s="249">
        <v>260000</v>
      </c>
      <c r="H82" s="194">
        <f t="shared" si="1"/>
        <v>90999.73999999999</v>
      </c>
      <c r="I82" s="247" t="s">
        <v>398</v>
      </c>
      <c r="J82" s="247"/>
      <c r="K82" s="329" t="s">
        <v>844</v>
      </c>
      <c r="L82" s="203"/>
      <c r="M82" s="394"/>
      <c r="N82" s="250"/>
      <c r="O82" s="250"/>
      <c r="P82" s="250"/>
    </row>
    <row r="83" spans="1:16" s="251" customFormat="1" ht="44.25" customHeight="1">
      <c r="A83" s="224">
        <v>71</v>
      </c>
      <c r="B83" s="247"/>
      <c r="C83" s="248" t="s">
        <v>845</v>
      </c>
      <c r="D83" s="252"/>
      <c r="E83" s="247">
        <v>2009</v>
      </c>
      <c r="F83" s="249">
        <v>58500</v>
      </c>
      <c r="G83" s="249">
        <v>90000</v>
      </c>
      <c r="H83" s="194">
        <f t="shared" si="1"/>
        <v>31500</v>
      </c>
      <c r="I83" s="247" t="s">
        <v>398</v>
      </c>
      <c r="J83" s="247"/>
      <c r="K83" s="329" t="s">
        <v>846</v>
      </c>
      <c r="L83" s="203"/>
      <c r="M83" s="394"/>
      <c r="N83" s="250"/>
      <c r="O83" s="250"/>
      <c r="P83" s="250"/>
    </row>
    <row r="84" spans="1:16" ht="38.25" customHeight="1">
      <c r="A84" s="224">
        <v>72</v>
      </c>
      <c r="B84" s="201"/>
      <c r="C84" s="192" t="s">
        <v>847</v>
      </c>
      <c r="D84" s="200"/>
      <c r="E84" s="201">
        <v>2011</v>
      </c>
      <c r="F84" s="194">
        <v>2625.21</v>
      </c>
      <c r="G84" s="194">
        <v>5000</v>
      </c>
      <c r="H84" s="194">
        <f t="shared" si="1"/>
        <v>2374.79</v>
      </c>
      <c r="I84" s="201" t="s">
        <v>398</v>
      </c>
      <c r="J84" s="201"/>
      <c r="K84" s="322" t="s">
        <v>848</v>
      </c>
      <c r="L84" s="202" t="s">
        <v>815</v>
      </c>
      <c r="M84" s="253"/>
      <c r="N84" s="242"/>
      <c r="O84" s="242"/>
      <c r="P84" s="242"/>
    </row>
    <row r="85" spans="1:16" ht="37.5" customHeight="1">
      <c r="A85" s="224">
        <v>73</v>
      </c>
      <c r="B85" s="201"/>
      <c r="C85" s="192" t="s">
        <v>847</v>
      </c>
      <c r="D85" s="200"/>
      <c r="E85" s="201">
        <v>2011</v>
      </c>
      <c r="F85" s="194">
        <v>2625.21</v>
      </c>
      <c r="G85" s="194">
        <v>5000</v>
      </c>
      <c r="H85" s="194">
        <f t="shared" si="1"/>
        <v>2374.79</v>
      </c>
      <c r="I85" s="201" t="s">
        <v>398</v>
      </c>
      <c r="J85" s="201"/>
      <c r="K85" s="322" t="s">
        <v>849</v>
      </c>
      <c r="L85" s="202" t="s">
        <v>815</v>
      </c>
      <c r="M85" s="253"/>
      <c r="N85" s="242"/>
      <c r="O85" s="242"/>
      <c r="P85" s="242"/>
    </row>
    <row r="86" spans="1:16" ht="39" customHeight="1">
      <c r="A86" s="224">
        <v>74</v>
      </c>
      <c r="B86" s="201"/>
      <c r="C86" s="192" t="s">
        <v>847</v>
      </c>
      <c r="D86" s="200"/>
      <c r="E86" s="201">
        <v>2011</v>
      </c>
      <c r="F86" s="194">
        <v>2625.21</v>
      </c>
      <c r="G86" s="194">
        <v>5000</v>
      </c>
      <c r="H86" s="194">
        <f t="shared" si="1"/>
        <v>2374.79</v>
      </c>
      <c r="I86" s="201" t="s">
        <v>398</v>
      </c>
      <c r="J86" s="201"/>
      <c r="K86" s="322" t="s">
        <v>850</v>
      </c>
      <c r="L86" s="202" t="s">
        <v>815</v>
      </c>
      <c r="M86" s="253"/>
      <c r="N86" s="242"/>
      <c r="O86" s="242"/>
      <c r="P86" s="242"/>
    </row>
    <row r="87" spans="1:16" ht="39.75" customHeight="1">
      <c r="A87" s="224">
        <v>75</v>
      </c>
      <c r="B87" s="201"/>
      <c r="C87" s="192" t="s">
        <v>847</v>
      </c>
      <c r="D87" s="200"/>
      <c r="E87" s="201">
        <v>2011</v>
      </c>
      <c r="F87" s="194">
        <v>2625.21</v>
      </c>
      <c r="G87" s="194">
        <v>5000</v>
      </c>
      <c r="H87" s="194">
        <f t="shared" si="1"/>
        <v>2374.79</v>
      </c>
      <c r="I87" s="201" t="s">
        <v>398</v>
      </c>
      <c r="J87" s="201"/>
      <c r="K87" s="322" t="s">
        <v>851</v>
      </c>
      <c r="L87" s="202" t="s">
        <v>815</v>
      </c>
      <c r="M87" s="253"/>
      <c r="N87" s="242"/>
      <c r="O87" s="242"/>
      <c r="P87" s="242"/>
    </row>
    <row r="88" spans="1:16" ht="36" customHeight="1">
      <c r="A88" s="224">
        <v>76</v>
      </c>
      <c r="B88" s="201"/>
      <c r="C88" s="192" t="s">
        <v>847</v>
      </c>
      <c r="D88" s="200"/>
      <c r="E88" s="201">
        <v>2011</v>
      </c>
      <c r="F88" s="194">
        <v>2625.21</v>
      </c>
      <c r="G88" s="194">
        <v>5000</v>
      </c>
      <c r="H88" s="194">
        <f t="shared" si="1"/>
        <v>2374.79</v>
      </c>
      <c r="I88" s="201" t="s">
        <v>398</v>
      </c>
      <c r="J88" s="201"/>
      <c r="K88" s="322" t="s">
        <v>852</v>
      </c>
      <c r="L88" s="202" t="s">
        <v>815</v>
      </c>
      <c r="M88" s="253"/>
      <c r="N88" s="242"/>
      <c r="O88" s="242"/>
      <c r="P88" s="242"/>
    </row>
    <row r="89" spans="1:16" s="197" customFormat="1" ht="43.5" customHeight="1">
      <c r="A89" s="224">
        <v>77</v>
      </c>
      <c r="B89" s="195"/>
      <c r="C89" s="229" t="s">
        <v>853</v>
      </c>
      <c r="D89" s="229"/>
      <c r="E89" s="195">
        <v>2009</v>
      </c>
      <c r="F89" s="230">
        <v>695500.26</v>
      </c>
      <c r="G89" s="230">
        <v>1070000</v>
      </c>
      <c r="H89" s="194">
        <f t="shared" si="1"/>
        <v>374499.74</v>
      </c>
      <c r="I89" s="195" t="s">
        <v>398</v>
      </c>
      <c r="J89" s="195"/>
      <c r="K89" s="325" t="s">
        <v>854</v>
      </c>
      <c r="L89" s="202"/>
      <c r="M89" s="254" t="s">
        <v>842</v>
      </c>
      <c r="N89" s="237"/>
      <c r="O89" s="237"/>
      <c r="P89" s="237"/>
    </row>
    <row r="90" spans="1:16" s="197" customFormat="1" ht="42.75" customHeight="1">
      <c r="A90" s="224">
        <v>78</v>
      </c>
      <c r="B90" s="195"/>
      <c r="C90" s="229" t="s">
        <v>855</v>
      </c>
      <c r="D90" s="229" t="s">
        <v>366</v>
      </c>
      <c r="E90" s="195">
        <v>2010</v>
      </c>
      <c r="F90" s="230">
        <v>1846.8</v>
      </c>
      <c r="G90" s="230">
        <v>2155</v>
      </c>
      <c r="H90" s="194">
        <f t="shared" si="1"/>
        <v>308.20000000000005</v>
      </c>
      <c r="I90" s="195" t="s">
        <v>398</v>
      </c>
      <c r="J90" s="195"/>
      <c r="K90" s="325" t="s">
        <v>856</v>
      </c>
      <c r="L90" s="205"/>
      <c r="M90" s="255"/>
      <c r="N90" s="237"/>
      <c r="O90" s="237"/>
      <c r="P90" s="237"/>
    </row>
    <row r="91" spans="1:16" ht="34.5" customHeight="1">
      <c r="A91" s="224">
        <v>79</v>
      </c>
      <c r="B91" s="201"/>
      <c r="C91" s="192" t="s">
        <v>857</v>
      </c>
      <c r="D91" s="200"/>
      <c r="E91" s="201">
        <v>2010</v>
      </c>
      <c r="F91" s="194">
        <v>5440.32</v>
      </c>
      <c r="G91" s="194">
        <v>13600</v>
      </c>
      <c r="H91" s="194">
        <f t="shared" si="1"/>
        <v>8159.68</v>
      </c>
      <c r="I91" s="201" t="s">
        <v>398</v>
      </c>
      <c r="J91" s="201"/>
      <c r="K91" s="322" t="s">
        <v>858</v>
      </c>
      <c r="L91" s="202" t="s">
        <v>815</v>
      </c>
      <c r="M91" s="256"/>
      <c r="N91" s="242"/>
      <c r="O91" s="242"/>
      <c r="P91" s="242"/>
    </row>
    <row r="92" spans="1:16" ht="32.25" customHeight="1">
      <c r="A92" s="224">
        <v>80</v>
      </c>
      <c r="B92" s="201"/>
      <c r="C92" s="192" t="s">
        <v>859</v>
      </c>
      <c r="D92" s="200"/>
      <c r="E92" s="201">
        <v>2010</v>
      </c>
      <c r="F92" s="194">
        <v>3600</v>
      </c>
      <c r="G92" s="194">
        <v>9000</v>
      </c>
      <c r="H92" s="194">
        <f t="shared" si="1"/>
        <v>5400</v>
      </c>
      <c r="I92" s="201" t="s">
        <v>398</v>
      </c>
      <c r="J92" s="201"/>
      <c r="K92" s="322" t="s">
        <v>860</v>
      </c>
      <c r="L92" s="202" t="s">
        <v>815</v>
      </c>
      <c r="M92" s="256"/>
      <c r="N92" s="242"/>
      <c r="O92" s="242"/>
      <c r="P92" s="242"/>
    </row>
    <row r="93" spans="1:16" ht="36" customHeight="1">
      <c r="A93" s="224">
        <v>81</v>
      </c>
      <c r="B93" s="201"/>
      <c r="C93" s="192" t="s">
        <v>861</v>
      </c>
      <c r="D93" s="229"/>
      <c r="E93" s="201">
        <v>2010</v>
      </c>
      <c r="F93" s="194">
        <v>10200.24</v>
      </c>
      <c r="G93" s="194">
        <v>25500</v>
      </c>
      <c r="H93" s="194">
        <f t="shared" si="1"/>
        <v>15299.76</v>
      </c>
      <c r="I93" s="201" t="s">
        <v>398</v>
      </c>
      <c r="J93" s="201"/>
      <c r="K93" s="322" t="s">
        <v>862</v>
      </c>
      <c r="L93" s="202" t="s">
        <v>815</v>
      </c>
      <c r="M93" s="256"/>
      <c r="N93" s="242"/>
      <c r="O93" s="242"/>
      <c r="P93" s="242"/>
    </row>
    <row r="94" spans="1:16" s="197" customFormat="1" ht="33" customHeight="1">
      <c r="A94" s="224">
        <v>82</v>
      </c>
      <c r="B94" s="195"/>
      <c r="C94" s="229" t="s">
        <v>863</v>
      </c>
      <c r="D94" s="200" t="s">
        <v>406</v>
      </c>
      <c r="E94" s="195">
        <v>2010</v>
      </c>
      <c r="F94" s="230">
        <v>1567.44</v>
      </c>
      <c r="G94" s="230">
        <v>1829</v>
      </c>
      <c r="H94" s="194">
        <f t="shared" si="1"/>
        <v>261.55999999999995</v>
      </c>
      <c r="I94" s="195" t="s">
        <v>398</v>
      </c>
      <c r="J94" s="195"/>
      <c r="K94" s="325" t="s">
        <v>864</v>
      </c>
      <c r="L94" s="196"/>
      <c r="M94" s="255"/>
      <c r="N94" s="237"/>
      <c r="O94" s="237"/>
      <c r="P94" s="237"/>
    </row>
    <row r="95" spans="1:16" ht="33.75" customHeight="1">
      <c r="A95" s="224">
        <v>83</v>
      </c>
      <c r="B95" s="201"/>
      <c r="C95" s="192" t="s">
        <v>863</v>
      </c>
      <c r="D95" s="200"/>
      <c r="E95" s="201">
        <v>2011</v>
      </c>
      <c r="F95" s="194">
        <v>1458.59</v>
      </c>
      <c r="G95" s="194">
        <v>1829</v>
      </c>
      <c r="H95" s="194">
        <f t="shared" si="1"/>
        <v>370.4100000000001</v>
      </c>
      <c r="I95" s="201" t="s">
        <v>398</v>
      </c>
      <c r="J95" s="201"/>
      <c r="K95" s="322" t="s">
        <v>865</v>
      </c>
      <c r="L95" s="202" t="s">
        <v>815</v>
      </c>
      <c r="M95" s="256"/>
      <c r="N95" s="242"/>
      <c r="O95" s="242"/>
      <c r="P95" s="242"/>
    </row>
    <row r="96" spans="1:16" ht="28.5" customHeight="1">
      <c r="A96" s="224">
        <v>84</v>
      </c>
      <c r="B96" s="201"/>
      <c r="C96" s="192" t="s">
        <v>863</v>
      </c>
      <c r="D96" s="200"/>
      <c r="E96" s="201">
        <v>2011</v>
      </c>
      <c r="F96" s="194">
        <v>1502.13</v>
      </c>
      <c r="G96" s="194">
        <v>1829</v>
      </c>
      <c r="H96" s="194">
        <f t="shared" si="1"/>
        <v>326.8699999999999</v>
      </c>
      <c r="I96" s="201" t="s">
        <v>398</v>
      </c>
      <c r="J96" s="201"/>
      <c r="K96" s="322" t="s">
        <v>866</v>
      </c>
      <c r="L96" s="202" t="s">
        <v>815</v>
      </c>
      <c r="M96" s="256"/>
      <c r="N96" s="242"/>
      <c r="O96" s="242"/>
      <c r="P96" s="242"/>
    </row>
    <row r="97" spans="1:16" ht="28.5" customHeight="1">
      <c r="A97" s="224">
        <v>85</v>
      </c>
      <c r="B97" s="201"/>
      <c r="C97" s="192" t="s">
        <v>867</v>
      </c>
      <c r="D97" s="200"/>
      <c r="E97" s="201">
        <v>2011</v>
      </c>
      <c r="F97" s="194">
        <v>1948.32</v>
      </c>
      <c r="G97" s="194">
        <v>2480</v>
      </c>
      <c r="H97" s="194">
        <f t="shared" si="1"/>
        <v>531.6800000000001</v>
      </c>
      <c r="I97" s="201" t="s">
        <v>398</v>
      </c>
      <c r="J97" s="201"/>
      <c r="K97" s="322" t="s">
        <v>868</v>
      </c>
      <c r="L97" s="202" t="s">
        <v>815</v>
      </c>
      <c r="M97" s="256"/>
      <c r="N97" s="242"/>
      <c r="O97" s="242"/>
      <c r="P97" s="242"/>
    </row>
    <row r="98" spans="1:16" ht="36.75" customHeight="1">
      <c r="A98" s="224">
        <v>86</v>
      </c>
      <c r="B98" s="201"/>
      <c r="C98" s="192" t="s">
        <v>867</v>
      </c>
      <c r="D98" s="200"/>
      <c r="E98" s="201">
        <v>2011</v>
      </c>
      <c r="F98" s="194">
        <v>1948.32</v>
      </c>
      <c r="G98" s="194">
        <v>2480</v>
      </c>
      <c r="H98" s="194">
        <f t="shared" si="1"/>
        <v>531.6800000000001</v>
      </c>
      <c r="I98" s="201" t="s">
        <v>398</v>
      </c>
      <c r="J98" s="201"/>
      <c r="K98" s="322" t="s">
        <v>869</v>
      </c>
      <c r="L98" s="202" t="s">
        <v>815</v>
      </c>
      <c r="M98" s="256"/>
      <c r="N98" s="242"/>
      <c r="O98" s="242"/>
      <c r="P98" s="242"/>
    </row>
    <row r="99" spans="1:16" ht="33.75" customHeight="1">
      <c r="A99" s="224">
        <v>87</v>
      </c>
      <c r="B99" s="201"/>
      <c r="C99" s="192" t="s">
        <v>870</v>
      </c>
      <c r="D99" s="200"/>
      <c r="E99" s="201">
        <v>2011</v>
      </c>
      <c r="F99" s="194">
        <v>5507.7</v>
      </c>
      <c r="G99" s="194">
        <v>7010</v>
      </c>
      <c r="H99" s="194">
        <f t="shared" si="1"/>
        <v>1502.3000000000002</v>
      </c>
      <c r="I99" s="201" t="s">
        <v>398</v>
      </c>
      <c r="J99" s="201"/>
      <c r="K99" s="322" t="s">
        <v>871</v>
      </c>
      <c r="L99" s="202" t="s">
        <v>815</v>
      </c>
      <c r="M99" s="256"/>
      <c r="N99" s="242"/>
      <c r="O99" s="242"/>
      <c r="P99" s="242"/>
    </row>
    <row r="100" spans="1:16" ht="31.5" customHeight="1">
      <c r="A100" s="224">
        <v>88</v>
      </c>
      <c r="B100" s="201"/>
      <c r="C100" s="192" t="s">
        <v>872</v>
      </c>
      <c r="D100" s="200"/>
      <c r="E100" s="201">
        <v>2011</v>
      </c>
      <c r="F100" s="194">
        <v>5775</v>
      </c>
      <c r="G100" s="194">
        <v>7350</v>
      </c>
      <c r="H100" s="194">
        <f t="shared" si="1"/>
        <v>1575</v>
      </c>
      <c r="I100" s="201" t="s">
        <v>398</v>
      </c>
      <c r="J100" s="201"/>
      <c r="K100" s="322" t="s">
        <v>873</v>
      </c>
      <c r="L100" s="202" t="s">
        <v>815</v>
      </c>
      <c r="M100" s="256"/>
      <c r="N100" s="242"/>
      <c r="O100" s="242"/>
      <c r="P100" s="242"/>
    </row>
    <row r="101" spans="1:16" ht="31.5" customHeight="1">
      <c r="A101" s="224">
        <v>89</v>
      </c>
      <c r="B101" s="201"/>
      <c r="C101" s="192" t="s">
        <v>742</v>
      </c>
      <c r="D101" s="200"/>
      <c r="E101" s="201">
        <v>2011</v>
      </c>
      <c r="F101" s="194">
        <v>6010.62</v>
      </c>
      <c r="G101" s="194">
        <v>7650</v>
      </c>
      <c r="H101" s="194">
        <f t="shared" si="1"/>
        <v>1639.38</v>
      </c>
      <c r="I101" s="201" t="s">
        <v>398</v>
      </c>
      <c r="J101" s="200"/>
      <c r="K101" s="322" t="s">
        <v>874</v>
      </c>
      <c r="L101" s="202" t="s">
        <v>815</v>
      </c>
      <c r="M101" s="256"/>
      <c r="N101" s="242"/>
      <c r="O101" s="242"/>
      <c r="P101" s="242"/>
    </row>
    <row r="102" spans="1:16" ht="30" customHeight="1">
      <c r="A102" s="224">
        <v>90</v>
      </c>
      <c r="B102" s="201"/>
      <c r="C102" s="192" t="s">
        <v>875</v>
      </c>
      <c r="D102" s="200"/>
      <c r="E102" s="201">
        <v>2011</v>
      </c>
      <c r="F102" s="194">
        <v>1394.58</v>
      </c>
      <c r="G102" s="194">
        <v>1775</v>
      </c>
      <c r="H102" s="194">
        <f t="shared" si="1"/>
        <v>380.4200000000001</v>
      </c>
      <c r="I102" s="201" t="s">
        <v>398</v>
      </c>
      <c r="J102" s="201"/>
      <c r="K102" s="322" t="s">
        <v>876</v>
      </c>
      <c r="L102" s="202" t="s">
        <v>815</v>
      </c>
      <c r="M102" s="256"/>
      <c r="N102" s="242"/>
      <c r="O102" s="242"/>
      <c r="P102" s="242"/>
    </row>
    <row r="103" spans="1:16" ht="28.5" customHeight="1">
      <c r="A103" s="224">
        <v>91</v>
      </c>
      <c r="B103" s="201"/>
      <c r="C103" s="192" t="s">
        <v>877</v>
      </c>
      <c r="D103" s="200"/>
      <c r="E103" s="201">
        <v>2011</v>
      </c>
      <c r="F103" s="194">
        <v>6558.3</v>
      </c>
      <c r="G103" s="194">
        <v>7870</v>
      </c>
      <c r="H103" s="194">
        <f t="shared" si="1"/>
        <v>1311.6999999999998</v>
      </c>
      <c r="I103" s="201" t="s">
        <v>398</v>
      </c>
      <c r="J103" s="201"/>
      <c r="K103" s="322" t="s">
        <v>878</v>
      </c>
      <c r="L103" s="202" t="s">
        <v>815</v>
      </c>
      <c r="M103" s="256"/>
      <c r="N103" s="242"/>
      <c r="O103" s="242"/>
      <c r="P103" s="242"/>
    </row>
    <row r="104" spans="1:16" ht="27.75" customHeight="1">
      <c r="A104" s="224">
        <v>92</v>
      </c>
      <c r="B104" s="201"/>
      <c r="C104" s="192" t="s">
        <v>879</v>
      </c>
      <c r="D104" s="200"/>
      <c r="E104" s="201">
        <v>2011</v>
      </c>
      <c r="F104" s="194">
        <v>2112.64</v>
      </c>
      <c r="G104" s="194">
        <v>2773</v>
      </c>
      <c r="H104" s="194">
        <f t="shared" si="1"/>
        <v>660.3600000000001</v>
      </c>
      <c r="I104" s="201" t="s">
        <v>398</v>
      </c>
      <c r="J104" s="201"/>
      <c r="K104" s="322" t="s">
        <v>880</v>
      </c>
      <c r="L104" s="202" t="s">
        <v>815</v>
      </c>
      <c r="M104" s="256"/>
      <c r="N104" s="242"/>
      <c r="O104" s="242"/>
      <c r="P104" s="242"/>
    </row>
    <row r="105" spans="1:16" ht="27" customHeight="1">
      <c r="A105" s="224">
        <v>93</v>
      </c>
      <c r="B105" s="201"/>
      <c r="C105" s="192" t="s">
        <v>879</v>
      </c>
      <c r="D105" s="229"/>
      <c r="E105" s="201">
        <v>2011</v>
      </c>
      <c r="F105" s="194">
        <v>2112.64</v>
      </c>
      <c r="G105" s="194">
        <v>2773</v>
      </c>
      <c r="H105" s="194">
        <f t="shared" si="1"/>
        <v>660.3600000000001</v>
      </c>
      <c r="I105" s="201" t="s">
        <v>398</v>
      </c>
      <c r="J105" s="201"/>
      <c r="K105" s="322" t="s">
        <v>881</v>
      </c>
      <c r="L105" s="202" t="s">
        <v>815</v>
      </c>
      <c r="M105" s="256"/>
      <c r="N105" s="242"/>
      <c r="O105" s="242"/>
      <c r="P105" s="242"/>
    </row>
    <row r="106" spans="1:16" s="197" customFormat="1" ht="35.25" customHeight="1">
      <c r="A106" s="224">
        <v>94</v>
      </c>
      <c r="B106" s="195"/>
      <c r="C106" s="229" t="s">
        <v>899</v>
      </c>
      <c r="D106" s="200" t="s">
        <v>407</v>
      </c>
      <c r="E106" s="195"/>
      <c r="F106" s="230">
        <v>2699.73</v>
      </c>
      <c r="G106" s="230">
        <v>2800</v>
      </c>
      <c r="H106" s="194">
        <f t="shared" si="1"/>
        <v>100.26999999999998</v>
      </c>
      <c r="I106" s="195" t="s">
        <v>398</v>
      </c>
      <c r="J106" s="195"/>
      <c r="K106" s="325" t="s">
        <v>900</v>
      </c>
      <c r="L106" s="196"/>
      <c r="M106" s="255"/>
      <c r="N106" s="237"/>
      <c r="O106" s="237"/>
      <c r="P106" s="237"/>
    </row>
    <row r="107" spans="1:16" ht="36.75" customHeight="1">
      <c r="A107" s="224">
        <v>95</v>
      </c>
      <c r="B107" s="201"/>
      <c r="C107" s="192" t="s">
        <v>901</v>
      </c>
      <c r="D107" s="200"/>
      <c r="E107" s="241">
        <v>40039</v>
      </c>
      <c r="F107" s="194">
        <v>24800</v>
      </c>
      <c r="G107" s="194">
        <v>24800</v>
      </c>
      <c r="H107" s="194">
        <f t="shared" si="1"/>
        <v>0</v>
      </c>
      <c r="I107" s="201" t="s">
        <v>398</v>
      </c>
      <c r="J107" s="201"/>
      <c r="K107" s="322" t="s">
        <v>902</v>
      </c>
      <c r="L107" s="202" t="s">
        <v>815</v>
      </c>
      <c r="M107" s="253"/>
      <c r="N107" s="242"/>
      <c r="O107" s="242"/>
      <c r="P107" s="242"/>
    </row>
    <row r="108" spans="1:16" ht="28.5" customHeight="1">
      <c r="A108" s="224">
        <v>96</v>
      </c>
      <c r="B108" s="201"/>
      <c r="C108" s="192" t="s">
        <v>903</v>
      </c>
      <c r="D108" s="200"/>
      <c r="E108" s="241">
        <v>40052</v>
      </c>
      <c r="F108" s="194">
        <v>25060</v>
      </c>
      <c r="G108" s="194">
        <v>25060</v>
      </c>
      <c r="H108" s="194">
        <f t="shared" si="1"/>
        <v>0</v>
      </c>
      <c r="I108" s="201" t="s">
        <v>398</v>
      </c>
      <c r="J108" s="201"/>
      <c r="K108" s="322" t="s">
        <v>904</v>
      </c>
      <c r="L108" s="202" t="s">
        <v>815</v>
      </c>
      <c r="M108" s="253"/>
      <c r="N108" s="242"/>
      <c r="O108" s="242"/>
      <c r="P108" s="242"/>
    </row>
    <row r="109" spans="1:16" ht="31.5" customHeight="1">
      <c r="A109" s="224">
        <v>97</v>
      </c>
      <c r="B109" s="201"/>
      <c r="C109" s="192" t="s">
        <v>906</v>
      </c>
      <c r="D109" s="200"/>
      <c r="E109" s="241">
        <v>39801</v>
      </c>
      <c r="F109" s="194">
        <v>9428.8</v>
      </c>
      <c r="G109" s="194">
        <v>9900</v>
      </c>
      <c r="H109" s="194">
        <f t="shared" si="1"/>
        <v>471.2000000000007</v>
      </c>
      <c r="I109" s="201" t="s">
        <v>398</v>
      </c>
      <c r="J109" s="201"/>
      <c r="K109" s="322" t="s">
        <v>907</v>
      </c>
      <c r="L109" s="202" t="s">
        <v>905</v>
      </c>
      <c r="M109" s="253"/>
      <c r="N109" s="242"/>
      <c r="O109" s="242"/>
      <c r="P109" s="242"/>
    </row>
    <row r="110" spans="1:16" ht="34.5" customHeight="1">
      <c r="A110" s="224">
        <v>98</v>
      </c>
      <c r="B110" s="201"/>
      <c r="C110" s="192" t="s">
        <v>908</v>
      </c>
      <c r="D110" s="200"/>
      <c r="E110" s="241">
        <v>39913</v>
      </c>
      <c r="F110" s="194">
        <v>2085.6</v>
      </c>
      <c r="G110" s="194">
        <v>2190</v>
      </c>
      <c r="H110" s="194">
        <f t="shared" si="1"/>
        <v>104.40000000000009</v>
      </c>
      <c r="I110" s="201" t="s">
        <v>398</v>
      </c>
      <c r="J110" s="201"/>
      <c r="K110" s="322" t="s">
        <v>909</v>
      </c>
      <c r="L110" s="202" t="s">
        <v>681</v>
      </c>
      <c r="M110" s="253"/>
      <c r="N110" s="242"/>
      <c r="O110" s="242"/>
      <c r="P110" s="242"/>
    </row>
    <row r="111" spans="1:16" ht="33" customHeight="1">
      <c r="A111" s="224">
        <v>99</v>
      </c>
      <c r="B111" s="201"/>
      <c r="C111" s="192" t="s">
        <v>906</v>
      </c>
      <c r="D111" s="200"/>
      <c r="E111" s="241">
        <v>39801</v>
      </c>
      <c r="F111" s="194">
        <v>9310.94</v>
      </c>
      <c r="G111" s="194">
        <v>9900</v>
      </c>
      <c r="H111" s="194">
        <f t="shared" si="1"/>
        <v>589.0599999999995</v>
      </c>
      <c r="I111" s="201" t="s">
        <v>398</v>
      </c>
      <c r="J111" s="201"/>
      <c r="K111" s="322" t="s">
        <v>911</v>
      </c>
      <c r="L111" s="202" t="s">
        <v>681</v>
      </c>
      <c r="M111" s="253"/>
      <c r="N111" s="242"/>
      <c r="O111" s="242"/>
      <c r="P111" s="242"/>
    </row>
    <row r="112" spans="1:16" ht="30.75" customHeight="1">
      <c r="A112" s="224">
        <v>100</v>
      </c>
      <c r="B112" s="201"/>
      <c r="C112" s="192" t="s">
        <v>906</v>
      </c>
      <c r="D112" s="229"/>
      <c r="E112" s="241">
        <v>39801</v>
      </c>
      <c r="F112" s="194">
        <v>9310.94</v>
      </c>
      <c r="G112" s="194">
        <v>9900</v>
      </c>
      <c r="H112" s="194">
        <f t="shared" si="1"/>
        <v>589.0599999999995</v>
      </c>
      <c r="I112" s="201" t="s">
        <v>398</v>
      </c>
      <c r="J112" s="201"/>
      <c r="K112" s="322" t="s">
        <v>912</v>
      </c>
      <c r="L112" s="202" t="s">
        <v>910</v>
      </c>
      <c r="M112" s="253"/>
      <c r="N112" s="242"/>
      <c r="O112" s="242"/>
      <c r="P112" s="242"/>
    </row>
    <row r="113" spans="1:16" s="197" customFormat="1" ht="31.5" customHeight="1">
      <c r="A113" s="224">
        <v>101</v>
      </c>
      <c r="B113" s="195"/>
      <c r="C113" s="229" t="s">
        <v>408</v>
      </c>
      <c r="D113" s="229"/>
      <c r="E113" s="195"/>
      <c r="F113" s="230">
        <v>12600</v>
      </c>
      <c r="G113" s="230">
        <v>12600</v>
      </c>
      <c r="H113" s="194">
        <f t="shared" si="1"/>
        <v>0</v>
      </c>
      <c r="I113" s="195" t="s">
        <v>398</v>
      </c>
      <c r="J113" s="195"/>
      <c r="K113" s="325" t="s">
        <v>913</v>
      </c>
      <c r="L113" s="196"/>
      <c r="M113" s="255"/>
      <c r="N113" s="237"/>
      <c r="O113" s="237"/>
      <c r="P113" s="237"/>
    </row>
    <row r="114" spans="1:16" s="197" customFormat="1" ht="32.25" customHeight="1">
      <c r="A114" s="224">
        <v>102</v>
      </c>
      <c r="B114" s="195"/>
      <c r="C114" s="229" t="s">
        <v>914</v>
      </c>
      <c r="D114" s="229" t="s">
        <v>366</v>
      </c>
      <c r="E114" s="195"/>
      <c r="F114" s="230">
        <v>1240</v>
      </c>
      <c r="G114" s="230">
        <v>1240</v>
      </c>
      <c r="H114" s="194">
        <f t="shared" si="1"/>
        <v>0</v>
      </c>
      <c r="I114" s="195" t="s">
        <v>398</v>
      </c>
      <c r="J114" s="195"/>
      <c r="K114" s="325" t="s">
        <v>915</v>
      </c>
      <c r="L114" s="196"/>
      <c r="M114" s="255"/>
      <c r="N114" s="237"/>
      <c r="O114" s="237"/>
      <c r="P114" s="237"/>
    </row>
    <row r="115" spans="1:16" ht="36" customHeight="1">
      <c r="A115" s="224">
        <v>103</v>
      </c>
      <c r="B115" s="201"/>
      <c r="C115" s="192" t="s">
        <v>917</v>
      </c>
      <c r="D115" s="200"/>
      <c r="E115" s="241">
        <v>40037</v>
      </c>
      <c r="F115" s="194">
        <v>5196.4</v>
      </c>
      <c r="G115" s="194">
        <v>5196.4</v>
      </c>
      <c r="H115" s="194">
        <f t="shared" si="1"/>
        <v>0</v>
      </c>
      <c r="I115" s="201" t="s">
        <v>398</v>
      </c>
      <c r="J115" s="201"/>
      <c r="K115" s="322" t="s">
        <v>918</v>
      </c>
      <c r="L115" s="202" t="s">
        <v>815</v>
      </c>
      <c r="M115" s="253"/>
      <c r="N115" s="242"/>
      <c r="O115" s="242"/>
      <c r="P115" s="242"/>
    </row>
    <row r="116" spans="1:16" ht="63" customHeight="1">
      <c r="A116" s="224">
        <v>104</v>
      </c>
      <c r="B116" s="201"/>
      <c r="C116" s="192" t="s">
        <v>919</v>
      </c>
      <c r="D116" s="229"/>
      <c r="E116" s="241">
        <v>40037</v>
      </c>
      <c r="F116" s="194">
        <v>8635</v>
      </c>
      <c r="G116" s="194">
        <v>8635</v>
      </c>
      <c r="H116" s="194">
        <f t="shared" si="1"/>
        <v>0</v>
      </c>
      <c r="I116" s="201" t="s">
        <v>398</v>
      </c>
      <c r="J116" s="201"/>
      <c r="K116" s="322" t="s">
        <v>920</v>
      </c>
      <c r="L116" s="202" t="s">
        <v>815</v>
      </c>
      <c r="M116" s="253"/>
      <c r="N116" s="242"/>
      <c r="O116" s="242"/>
      <c r="P116" s="242"/>
    </row>
    <row r="117" spans="1:16" ht="30.75" customHeight="1">
      <c r="A117" s="224">
        <v>105</v>
      </c>
      <c r="B117" s="201"/>
      <c r="C117" s="192" t="s">
        <v>921</v>
      </c>
      <c r="D117" s="200"/>
      <c r="E117" s="241">
        <v>40207</v>
      </c>
      <c r="F117" s="194">
        <v>1230</v>
      </c>
      <c r="G117" s="194">
        <v>1230</v>
      </c>
      <c r="H117" s="194">
        <f t="shared" si="1"/>
        <v>0</v>
      </c>
      <c r="I117" s="201" t="s">
        <v>398</v>
      </c>
      <c r="J117" s="201"/>
      <c r="K117" s="322" t="s">
        <v>922</v>
      </c>
      <c r="L117" s="202" t="s">
        <v>815</v>
      </c>
      <c r="M117" s="234"/>
      <c r="N117" s="242"/>
      <c r="O117" s="242"/>
      <c r="P117" s="242"/>
    </row>
    <row r="118" spans="1:16" ht="30.75" customHeight="1">
      <c r="A118" s="224">
        <v>106</v>
      </c>
      <c r="B118" s="201"/>
      <c r="C118" s="192" t="s">
        <v>923</v>
      </c>
      <c r="D118" s="200"/>
      <c r="E118" s="206">
        <v>2011</v>
      </c>
      <c r="F118" s="194">
        <v>1893</v>
      </c>
      <c r="G118" s="194">
        <v>1893</v>
      </c>
      <c r="H118" s="194">
        <f t="shared" si="1"/>
        <v>0</v>
      </c>
      <c r="I118" s="201" t="s">
        <v>398</v>
      </c>
      <c r="J118" s="201"/>
      <c r="K118" s="322" t="s">
        <v>924</v>
      </c>
      <c r="L118" s="202" t="s">
        <v>815</v>
      </c>
      <c r="M118" s="234"/>
      <c r="N118" s="242"/>
      <c r="O118" s="242"/>
      <c r="P118" s="242"/>
    </row>
    <row r="119" spans="1:16" ht="30.75" customHeight="1">
      <c r="A119" s="224">
        <v>107</v>
      </c>
      <c r="B119" s="201"/>
      <c r="C119" s="192" t="s">
        <v>923</v>
      </c>
      <c r="D119" s="200"/>
      <c r="E119" s="206">
        <v>2011</v>
      </c>
      <c r="F119" s="194">
        <v>1893</v>
      </c>
      <c r="G119" s="194">
        <v>1893</v>
      </c>
      <c r="H119" s="194">
        <f t="shared" si="1"/>
        <v>0</v>
      </c>
      <c r="I119" s="201" t="s">
        <v>398</v>
      </c>
      <c r="J119" s="201"/>
      <c r="K119" s="322" t="s">
        <v>925</v>
      </c>
      <c r="L119" s="202" t="s">
        <v>815</v>
      </c>
      <c r="M119" s="234"/>
      <c r="N119" s="242"/>
      <c r="O119" s="242"/>
      <c r="P119" s="242"/>
    </row>
    <row r="120" spans="1:16" ht="73.5" customHeight="1">
      <c r="A120" s="224">
        <v>108</v>
      </c>
      <c r="B120" s="201"/>
      <c r="C120" s="192" t="s">
        <v>926</v>
      </c>
      <c r="D120" s="200"/>
      <c r="E120" s="206">
        <v>2011</v>
      </c>
      <c r="F120" s="194">
        <v>16989</v>
      </c>
      <c r="G120" s="194">
        <v>16989</v>
      </c>
      <c r="H120" s="194">
        <f t="shared" si="1"/>
        <v>0</v>
      </c>
      <c r="I120" s="201" t="s">
        <v>398</v>
      </c>
      <c r="J120" s="201"/>
      <c r="K120" s="322" t="s">
        <v>927</v>
      </c>
      <c r="L120" s="202" t="s">
        <v>815</v>
      </c>
      <c r="M120" s="234"/>
      <c r="N120" s="242"/>
      <c r="O120" s="242"/>
      <c r="P120" s="242"/>
    </row>
    <row r="121" spans="1:16" ht="65.25" customHeight="1">
      <c r="A121" s="224">
        <v>109</v>
      </c>
      <c r="B121" s="201"/>
      <c r="C121" s="192" t="s">
        <v>928</v>
      </c>
      <c r="D121" s="200"/>
      <c r="E121" s="206">
        <v>2011</v>
      </c>
      <c r="F121" s="194">
        <v>10998</v>
      </c>
      <c r="G121" s="194">
        <v>10998</v>
      </c>
      <c r="H121" s="194">
        <f t="shared" si="1"/>
        <v>0</v>
      </c>
      <c r="I121" s="201" t="s">
        <v>398</v>
      </c>
      <c r="J121" s="201"/>
      <c r="K121" s="322" t="s">
        <v>929</v>
      </c>
      <c r="L121" s="202" t="s">
        <v>815</v>
      </c>
      <c r="M121" s="234"/>
      <c r="N121" s="242"/>
      <c r="O121" s="242"/>
      <c r="P121" s="242"/>
    </row>
    <row r="122" spans="1:16" ht="30.75" customHeight="1">
      <c r="A122" s="224">
        <v>110</v>
      </c>
      <c r="B122" s="201"/>
      <c r="C122" s="192" t="s">
        <v>930</v>
      </c>
      <c r="D122" s="200"/>
      <c r="E122" s="206">
        <v>2011</v>
      </c>
      <c r="F122" s="194">
        <v>5087</v>
      </c>
      <c r="G122" s="194">
        <v>5087</v>
      </c>
      <c r="H122" s="194">
        <f t="shared" si="1"/>
        <v>0</v>
      </c>
      <c r="I122" s="201" t="s">
        <v>398</v>
      </c>
      <c r="J122" s="201"/>
      <c r="K122" s="322" t="s">
        <v>931</v>
      </c>
      <c r="L122" s="202" t="s">
        <v>815</v>
      </c>
      <c r="M122" s="234"/>
      <c r="N122" s="242"/>
      <c r="O122" s="242"/>
      <c r="P122" s="242"/>
    </row>
    <row r="123" spans="1:16" ht="37.5" customHeight="1">
      <c r="A123" s="224">
        <v>111</v>
      </c>
      <c r="B123" s="201"/>
      <c r="C123" s="192" t="s">
        <v>930</v>
      </c>
      <c r="D123" s="200"/>
      <c r="E123" s="206">
        <v>2011</v>
      </c>
      <c r="F123" s="194">
        <v>5087</v>
      </c>
      <c r="G123" s="194">
        <v>5087</v>
      </c>
      <c r="H123" s="194">
        <f t="shared" si="1"/>
        <v>0</v>
      </c>
      <c r="I123" s="201" t="s">
        <v>398</v>
      </c>
      <c r="J123" s="201"/>
      <c r="K123" s="322" t="s">
        <v>932</v>
      </c>
      <c r="L123" s="202" t="s">
        <v>815</v>
      </c>
      <c r="M123" s="234"/>
      <c r="N123" s="242"/>
      <c r="O123" s="242"/>
      <c r="P123" s="242"/>
    </row>
    <row r="124" spans="1:16" ht="40.5" customHeight="1">
      <c r="A124" s="224">
        <v>112</v>
      </c>
      <c r="B124" s="201"/>
      <c r="C124" s="192" t="s">
        <v>933</v>
      </c>
      <c r="D124" s="200"/>
      <c r="E124" s="206">
        <v>2011</v>
      </c>
      <c r="F124" s="194">
        <v>9634</v>
      </c>
      <c r="G124" s="194">
        <v>9634</v>
      </c>
      <c r="H124" s="194">
        <f t="shared" si="1"/>
        <v>0</v>
      </c>
      <c r="I124" s="201" t="s">
        <v>398</v>
      </c>
      <c r="J124" s="201"/>
      <c r="K124" s="322" t="s">
        <v>934</v>
      </c>
      <c r="L124" s="202" t="s">
        <v>815</v>
      </c>
      <c r="M124" s="234"/>
      <c r="N124" s="242"/>
      <c r="O124" s="242"/>
      <c r="P124" s="242"/>
    </row>
    <row r="125" spans="1:16" ht="43.5" customHeight="1">
      <c r="A125" s="224">
        <v>113</v>
      </c>
      <c r="B125" s="201"/>
      <c r="C125" s="192" t="s">
        <v>882</v>
      </c>
      <c r="D125" s="200"/>
      <c r="E125" s="206">
        <v>2011</v>
      </c>
      <c r="F125" s="194">
        <v>1990</v>
      </c>
      <c r="G125" s="194">
        <v>1990</v>
      </c>
      <c r="H125" s="194">
        <f t="shared" si="1"/>
        <v>0</v>
      </c>
      <c r="I125" s="201" t="s">
        <v>398</v>
      </c>
      <c r="J125" s="201"/>
      <c r="K125" s="322" t="s">
        <v>935</v>
      </c>
      <c r="L125" s="202" t="s">
        <v>815</v>
      </c>
      <c r="M125" s="234"/>
      <c r="N125" s="242"/>
      <c r="O125" s="242"/>
      <c r="P125" s="242"/>
    </row>
    <row r="126" spans="1:16" ht="26.25" customHeight="1">
      <c r="A126" s="224">
        <v>114</v>
      </c>
      <c r="B126" s="201"/>
      <c r="C126" s="192" t="s">
        <v>936</v>
      </c>
      <c r="D126" s="200"/>
      <c r="E126" s="206">
        <v>2011</v>
      </c>
      <c r="F126" s="194">
        <v>525</v>
      </c>
      <c r="G126" s="194">
        <v>630</v>
      </c>
      <c r="H126" s="194">
        <f t="shared" si="1"/>
        <v>105</v>
      </c>
      <c r="I126" s="201" t="s">
        <v>398</v>
      </c>
      <c r="J126" s="201"/>
      <c r="K126" s="322" t="s">
        <v>937</v>
      </c>
      <c r="L126" s="202" t="s">
        <v>815</v>
      </c>
      <c r="M126" s="234"/>
      <c r="N126" s="242"/>
      <c r="O126" s="242"/>
      <c r="P126" s="242"/>
    </row>
    <row r="127" spans="1:16" ht="26.25" customHeight="1">
      <c r="A127" s="224">
        <v>115</v>
      </c>
      <c r="B127" s="201"/>
      <c r="C127" s="192" t="s">
        <v>936</v>
      </c>
      <c r="D127" s="200"/>
      <c r="E127" s="206">
        <v>2011</v>
      </c>
      <c r="F127" s="194">
        <v>525</v>
      </c>
      <c r="G127" s="194">
        <v>630</v>
      </c>
      <c r="H127" s="194">
        <f t="shared" si="1"/>
        <v>105</v>
      </c>
      <c r="I127" s="201" t="s">
        <v>398</v>
      </c>
      <c r="J127" s="201"/>
      <c r="K127" s="322" t="s">
        <v>938</v>
      </c>
      <c r="L127" s="202" t="s">
        <v>815</v>
      </c>
      <c r="M127" s="257"/>
      <c r="N127" s="242"/>
      <c r="O127" s="242"/>
      <c r="P127" s="242"/>
    </row>
    <row r="128" spans="1:16" ht="29.25" customHeight="1">
      <c r="A128" s="224">
        <v>116</v>
      </c>
      <c r="B128" s="201"/>
      <c r="C128" s="192" t="s">
        <v>936</v>
      </c>
      <c r="D128" s="200"/>
      <c r="E128" s="206">
        <v>2011</v>
      </c>
      <c r="F128" s="194">
        <v>525</v>
      </c>
      <c r="G128" s="194">
        <v>630</v>
      </c>
      <c r="H128" s="194">
        <f t="shared" si="1"/>
        <v>105</v>
      </c>
      <c r="I128" s="201" t="s">
        <v>398</v>
      </c>
      <c r="J128" s="201"/>
      <c r="K128" s="322" t="s">
        <v>939</v>
      </c>
      <c r="L128" s="202" t="s">
        <v>815</v>
      </c>
      <c r="M128" s="234"/>
      <c r="N128" s="242"/>
      <c r="O128" s="242"/>
      <c r="P128" s="242"/>
    </row>
    <row r="129" spans="1:16" ht="28.5" customHeight="1">
      <c r="A129" s="224">
        <v>117</v>
      </c>
      <c r="B129" s="201"/>
      <c r="C129" s="192" t="s">
        <v>936</v>
      </c>
      <c r="D129" s="200"/>
      <c r="E129" s="206">
        <v>2011</v>
      </c>
      <c r="F129" s="194">
        <v>517.5</v>
      </c>
      <c r="G129" s="194">
        <v>630</v>
      </c>
      <c r="H129" s="194">
        <f t="shared" si="1"/>
        <v>112.5</v>
      </c>
      <c r="I129" s="201" t="s">
        <v>398</v>
      </c>
      <c r="J129" s="201"/>
      <c r="K129" s="322" t="s">
        <v>940</v>
      </c>
      <c r="L129" s="202" t="s">
        <v>815</v>
      </c>
      <c r="M129" s="234"/>
      <c r="N129" s="242"/>
      <c r="O129" s="242"/>
      <c r="P129" s="242"/>
    </row>
    <row r="130" spans="1:16" ht="27" customHeight="1">
      <c r="A130" s="224">
        <v>118</v>
      </c>
      <c r="B130" s="201"/>
      <c r="C130" s="192" t="s">
        <v>936</v>
      </c>
      <c r="D130" s="200"/>
      <c r="E130" s="206">
        <v>2011</v>
      </c>
      <c r="F130" s="194">
        <v>517.5</v>
      </c>
      <c r="G130" s="194">
        <v>630</v>
      </c>
      <c r="H130" s="194">
        <f t="shared" si="1"/>
        <v>112.5</v>
      </c>
      <c r="I130" s="201" t="s">
        <v>398</v>
      </c>
      <c r="J130" s="201"/>
      <c r="K130" s="322" t="s">
        <v>941</v>
      </c>
      <c r="L130" s="202" t="s">
        <v>815</v>
      </c>
      <c r="M130" s="234"/>
      <c r="N130" s="242"/>
      <c r="O130" s="242"/>
      <c r="P130" s="242"/>
    </row>
    <row r="131" spans="1:16" ht="28.5" customHeight="1">
      <c r="A131" s="224">
        <v>119</v>
      </c>
      <c r="B131" s="201"/>
      <c r="C131" s="192" t="s">
        <v>936</v>
      </c>
      <c r="D131" s="200"/>
      <c r="E131" s="206">
        <v>2011</v>
      </c>
      <c r="F131" s="194">
        <v>525</v>
      </c>
      <c r="G131" s="194">
        <v>630</v>
      </c>
      <c r="H131" s="194">
        <f t="shared" si="1"/>
        <v>105</v>
      </c>
      <c r="I131" s="201" t="s">
        <v>398</v>
      </c>
      <c r="J131" s="201"/>
      <c r="K131" s="322" t="s">
        <v>942</v>
      </c>
      <c r="L131" s="202" t="s">
        <v>815</v>
      </c>
      <c r="M131" s="234"/>
      <c r="N131" s="242"/>
      <c r="O131" s="242"/>
      <c r="P131" s="242"/>
    </row>
    <row r="132" spans="1:16" ht="27" customHeight="1">
      <c r="A132" s="224">
        <v>120</v>
      </c>
      <c r="B132" s="201"/>
      <c r="C132" s="192" t="s">
        <v>936</v>
      </c>
      <c r="D132" s="200"/>
      <c r="E132" s="206">
        <v>2011</v>
      </c>
      <c r="F132" s="194">
        <v>525</v>
      </c>
      <c r="G132" s="194">
        <v>630</v>
      </c>
      <c r="H132" s="194">
        <f t="shared" si="1"/>
        <v>105</v>
      </c>
      <c r="I132" s="201" t="s">
        <v>398</v>
      </c>
      <c r="J132" s="201"/>
      <c r="K132" s="322" t="s">
        <v>943</v>
      </c>
      <c r="L132" s="202" t="s">
        <v>815</v>
      </c>
      <c r="M132" s="234"/>
      <c r="N132" s="242"/>
      <c r="O132" s="242"/>
      <c r="P132" s="242"/>
    </row>
    <row r="133" spans="1:16" ht="29.25" customHeight="1">
      <c r="A133" s="224">
        <v>121</v>
      </c>
      <c r="B133" s="201"/>
      <c r="C133" s="192" t="s">
        <v>936</v>
      </c>
      <c r="D133" s="229"/>
      <c r="E133" s="206">
        <v>2011</v>
      </c>
      <c r="F133" s="194">
        <v>525</v>
      </c>
      <c r="G133" s="194">
        <v>630</v>
      </c>
      <c r="H133" s="194">
        <f t="shared" si="1"/>
        <v>105</v>
      </c>
      <c r="I133" s="201" t="s">
        <v>398</v>
      </c>
      <c r="J133" s="201"/>
      <c r="K133" s="322" t="s">
        <v>944</v>
      </c>
      <c r="L133" s="202" t="s">
        <v>815</v>
      </c>
      <c r="M133" s="234"/>
      <c r="N133" s="242"/>
      <c r="O133" s="242"/>
      <c r="P133" s="242"/>
    </row>
    <row r="134" spans="1:16" s="197" customFormat="1" ht="33" customHeight="1">
      <c r="A134" s="224">
        <v>122</v>
      </c>
      <c r="B134" s="195"/>
      <c r="C134" s="229" t="s">
        <v>945</v>
      </c>
      <c r="D134" s="200"/>
      <c r="E134" s="195"/>
      <c r="F134" s="230">
        <v>12500.25</v>
      </c>
      <c r="G134" s="230">
        <v>20000</v>
      </c>
      <c r="H134" s="194">
        <f t="shared" si="1"/>
        <v>7499.75</v>
      </c>
      <c r="I134" s="195" t="s">
        <v>398</v>
      </c>
      <c r="J134" s="195"/>
      <c r="K134" s="325" t="s">
        <v>946</v>
      </c>
      <c r="M134" s="254" t="s">
        <v>947</v>
      </c>
      <c r="N134" s="235"/>
      <c r="O134" s="237"/>
      <c r="P134" s="237"/>
    </row>
    <row r="135" spans="1:16" ht="30" customHeight="1">
      <c r="A135" s="224">
        <v>123</v>
      </c>
      <c r="B135" s="201"/>
      <c r="C135" s="192" t="s">
        <v>948</v>
      </c>
      <c r="D135" s="200"/>
      <c r="E135" s="206">
        <v>2011</v>
      </c>
      <c r="F135" s="194">
        <v>4171.86</v>
      </c>
      <c r="G135" s="194">
        <v>5310</v>
      </c>
      <c r="H135" s="194">
        <f t="shared" si="1"/>
        <v>1138.1400000000003</v>
      </c>
      <c r="I135" s="201" t="s">
        <v>398</v>
      </c>
      <c r="J135" s="201"/>
      <c r="K135" s="322" t="s">
        <v>949</v>
      </c>
      <c r="L135" s="192" t="s">
        <v>815</v>
      </c>
      <c r="M135" s="257"/>
      <c r="N135" s="258"/>
      <c r="O135" s="242"/>
      <c r="P135" s="242"/>
    </row>
    <row r="136" spans="1:16" ht="42" customHeight="1">
      <c r="A136" s="224">
        <v>124</v>
      </c>
      <c r="B136" s="201"/>
      <c r="C136" s="192" t="s">
        <v>976</v>
      </c>
      <c r="D136" s="200"/>
      <c r="E136" s="241">
        <v>40207</v>
      </c>
      <c r="F136" s="194">
        <v>710.71</v>
      </c>
      <c r="G136" s="194">
        <v>775</v>
      </c>
      <c r="H136" s="194">
        <f t="shared" si="1"/>
        <v>64.28999999999996</v>
      </c>
      <c r="I136" s="201" t="s">
        <v>398</v>
      </c>
      <c r="J136" s="201"/>
      <c r="K136" s="322" t="s">
        <v>977</v>
      </c>
      <c r="L136" s="192" t="s">
        <v>815</v>
      </c>
      <c r="M136" s="257"/>
      <c r="N136" s="242"/>
      <c r="O136" s="242"/>
      <c r="P136" s="242"/>
    </row>
    <row r="137" spans="1:16" ht="42.75" customHeight="1">
      <c r="A137" s="224">
        <v>125</v>
      </c>
      <c r="B137" s="201"/>
      <c r="C137" s="192" t="s">
        <v>978</v>
      </c>
      <c r="D137" s="200"/>
      <c r="E137" s="241">
        <v>40207</v>
      </c>
      <c r="F137" s="194">
        <v>2560.25</v>
      </c>
      <c r="G137" s="194">
        <v>3990</v>
      </c>
      <c r="H137" s="194">
        <f t="shared" si="1"/>
        <v>1429.75</v>
      </c>
      <c r="I137" s="201" t="s">
        <v>398</v>
      </c>
      <c r="J137" s="201"/>
      <c r="K137" s="322" t="s">
        <v>979</v>
      </c>
      <c r="L137" s="192" t="s">
        <v>815</v>
      </c>
      <c r="M137" s="257"/>
      <c r="N137" s="242"/>
      <c r="O137" s="242"/>
      <c r="P137" s="242"/>
    </row>
    <row r="138" spans="1:16" ht="39" customHeight="1">
      <c r="A138" s="224">
        <v>126</v>
      </c>
      <c r="B138" s="201"/>
      <c r="C138" s="192" t="s">
        <v>978</v>
      </c>
      <c r="D138" s="200"/>
      <c r="E138" s="241">
        <v>40268</v>
      </c>
      <c r="F138" s="194">
        <v>2493.75</v>
      </c>
      <c r="G138" s="194">
        <v>3990</v>
      </c>
      <c r="H138" s="194">
        <f t="shared" si="1"/>
        <v>1496.25</v>
      </c>
      <c r="I138" s="201" t="s">
        <v>398</v>
      </c>
      <c r="J138" s="201"/>
      <c r="K138" s="322" t="s">
        <v>980</v>
      </c>
      <c r="L138" s="192" t="s">
        <v>815</v>
      </c>
      <c r="M138" s="257"/>
      <c r="N138" s="242"/>
      <c r="O138" s="242"/>
      <c r="P138" s="242"/>
    </row>
    <row r="139" spans="1:16" ht="31.5" customHeight="1">
      <c r="A139" s="224">
        <v>127</v>
      </c>
      <c r="B139" s="201"/>
      <c r="C139" s="192" t="s">
        <v>981</v>
      </c>
      <c r="D139" s="200"/>
      <c r="E139" s="206">
        <v>2011</v>
      </c>
      <c r="F139" s="194">
        <v>4468</v>
      </c>
      <c r="G139" s="194">
        <v>4468</v>
      </c>
      <c r="H139" s="194">
        <f t="shared" si="1"/>
        <v>0</v>
      </c>
      <c r="I139" s="201" t="s">
        <v>398</v>
      </c>
      <c r="J139" s="201"/>
      <c r="K139" s="322" t="s">
        <v>982</v>
      </c>
      <c r="L139" s="192" t="s">
        <v>815</v>
      </c>
      <c r="M139" s="257"/>
      <c r="N139" s="242"/>
      <c r="O139" s="242"/>
      <c r="P139" s="242"/>
    </row>
    <row r="140" spans="1:16" ht="30" customHeight="1">
      <c r="A140" s="224">
        <v>128</v>
      </c>
      <c r="B140" s="201"/>
      <c r="C140" s="192" t="s">
        <v>983</v>
      </c>
      <c r="D140" s="200"/>
      <c r="E140" s="259">
        <v>40715</v>
      </c>
      <c r="F140" s="194">
        <v>15400</v>
      </c>
      <c r="G140" s="194">
        <v>15400</v>
      </c>
      <c r="H140" s="194">
        <f t="shared" si="1"/>
        <v>0</v>
      </c>
      <c r="I140" s="201" t="s">
        <v>398</v>
      </c>
      <c r="J140" s="201"/>
      <c r="K140" s="322" t="s">
        <v>984</v>
      </c>
      <c r="L140" s="192" t="s">
        <v>815</v>
      </c>
      <c r="M140" s="257"/>
      <c r="N140" s="242"/>
      <c r="O140" s="242"/>
      <c r="P140" s="242"/>
    </row>
    <row r="141" spans="1:16" ht="30" customHeight="1">
      <c r="A141" s="224">
        <v>129</v>
      </c>
      <c r="B141" s="201"/>
      <c r="C141" s="192" t="s">
        <v>983</v>
      </c>
      <c r="D141" s="200"/>
      <c r="E141" s="259">
        <v>40715</v>
      </c>
      <c r="F141" s="194">
        <v>15400</v>
      </c>
      <c r="G141" s="194">
        <v>15400</v>
      </c>
      <c r="H141" s="194">
        <f aca="true" t="shared" si="2" ref="H141:H204">G141-F141</f>
        <v>0</v>
      </c>
      <c r="I141" s="201" t="s">
        <v>398</v>
      </c>
      <c r="J141" s="201"/>
      <c r="K141" s="322" t="s">
        <v>985</v>
      </c>
      <c r="L141" s="192" t="s">
        <v>815</v>
      </c>
      <c r="M141" s="257"/>
      <c r="N141" s="242"/>
      <c r="O141" s="242"/>
      <c r="P141" s="242"/>
    </row>
    <row r="142" spans="1:16" ht="31.5" customHeight="1">
      <c r="A142" s="224">
        <v>130</v>
      </c>
      <c r="B142" s="201"/>
      <c r="C142" s="192" t="s">
        <v>983</v>
      </c>
      <c r="D142" s="200"/>
      <c r="E142" s="259">
        <v>40715</v>
      </c>
      <c r="F142" s="194">
        <v>15400</v>
      </c>
      <c r="G142" s="194">
        <v>15400</v>
      </c>
      <c r="H142" s="194">
        <f t="shared" si="2"/>
        <v>0</v>
      </c>
      <c r="I142" s="201" t="s">
        <v>398</v>
      </c>
      <c r="J142" s="201"/>
      <c r="K142" s="322" t="s">
        <v>986</v>
      </c>
      <c r="L142" s="192" t="s">
        <v>815</v>
      </c>
      <c r="M142" s="257"/>
      <c r="N142" s="242"/>
      <c r="O142" s="242"/>
      <c r="P142" s="242"/>
    </row>
    <row r="143" spans="1:16" ht="31.5" customHeight="1">
      <c r="A143" s="224">
        <v>131</v>
      </c>
      <c r="B143" s="201"/>
      <c r="C143" s="192" t="s">
        <v>987</v>
      </c>
      <c r="D143" s="200"/>
      <c r="E143" s="259">
        <v>40723</v>
      </c>
      <c r="F143" s="194">
        <v>7695</v>
      </c>
      <c r="G143" s="194">
        <v>30780</v>
      </c>
      <c r="H143" s="194">
        <f t="shared" si="2"/>
        <v>23085</v>
      </c>
      <c r="I143" s="201" t="s">
        <v>398</v>
      </c>
      <c r="J143" s="201"/>
      <c r="K143" s="322" t="s">
        <v>988</v>
      </c>
      <c r="L143" s="192" t="s">
        <v>815</v>
      </c>
      <c r="M143" s="257"/>
      <c r="N143" s="242"/>
      <c r="O143" s="242"/>
      <c r="P143" s="242"/>
    </row>
    <row r="144" spans="1:16" ht="32.25" customHeight="1">
      <c r="A144" s="224">
        <v>132</v>
      </c>
      <c r="B144" s="201"/>
      <c r="C144" s="192" t="s">
        <v>989</v>
      </c>
      <c r="D144" s="200"/>
      <c r="E144" s="259">
        <v>40723</v>
      </c>
      <c r="F144" s="194">
        <v>2071.2</v>
      </c>
      <c r="G144" s="194">
        <v>2900</v>
      </c>
      <c r="H144" s="194">
        <f t="shared" si="2"/>
        <v>828.8000000000002</v>
      </c>
      <c r="I144" s="201" t="s">
        <v>398</v>
      </c>
      <c r="J144" s="201"/>
      <c r="K144" s="322" t="s">
        <v>990</v>
      </c>
      <c r="L144" s="192" t="s">
        <v>815</v>
      </c>
      <c r="M144" s="257"/>
      <c r="N144" s="242"/>
      <c r="O144" s="242"/>
      <c r="P144" s="242"/>
    </row>
    <row r="145" spans="1:16" ht="30" customHeight="1">
      <c r="A145" s="224">
        <v>133</v>
      </c>
      <c r="B145" s="201"/>
      <c r="C145" s="192" t="s">
        <v>991</v>
      </c>
      <c r="D145" s="200"/>
      <c r="E145" s="259">
        <v>40752</v>
      </c>
      <c r="F145" s="194">
        <v>1313.34</v>
      </c>
      <c r="G145" s="194">
        <v>1870</v>
      </c>
      <c r="H145" s="194">
        <f t="shared" si="2"/>
        <v>556.6600000000001</v>
      </c>
      <c r="I145" s="201" t="s">
        <v>398</v>
      </c>
      <c r="J145" s="201"/>
      <c r="K145" s="322" t="s">
        <v>992</v>
      </c>
      <c r="L145" s="192" t="s">
        <v>815</v>
      </c>
      <c r="M145" s="257"/>
      <c r="N145" s="242"/>
      <c r="O145" s="242"/>
      <c r="P145" s="242"/>
    </row>
    <row r="146" spans="1:16" ht="30" customHeight="1">
      <c r="A146" s="224">
        <v>134</v>
      </c>
      <c r="B146" s="201"/>
      <c r="C146" s="192" t="s">
        <v>993</v>
      </c>
      <c r="D146" s="200"/>
      <c r="E146" s="259">
        <v>40753</v>
      </c>
      <c r="F146" s="194">
        <v>1246.67</v>
      </c>
      <c r="G146" s="194">
        <v>1775</v>
      </c>
      <c r="H146" s="194">
        <f t="shared" si="2"/>
        <v>528.3299999999999</v>
      </c>
      <c r="I146" s="201" t="s">
        <v>398</v>
      </c>
      <c r="J146" s="201"/>
      <c r="K146" s="322" t="s">
        <v>994</v>
      </c>
      <c r="L146" s="192" t="s">
        <v>815</v>
      </c>
      <c r="M146" s="257"/>
      <c r="N146" s="242"/>
      <c r="O146" s="242"/>
      <c r="P146" s="242"/>
    </row>
    <row r="147" spans="1:16" ht="27.75" customHeight="1">
      <c r="A147" s="224">
        <v>135</v>
      </c>
      <c r="B147" s="201"/>
      <c r="C147" s="192" t="s">
        <v>993</v>
      </c>
      <c r="D147" s="200"/>
      <c r="E147" s="259">
        <v>40753</v>
      </c>
      <c r="F147" s="194">
        <v>1225.54</v>
      </c>
      <c r="G147" s="194">
        <v>1775</v>
      </c>
      <c r="H147" s="194">
        <f t="shared" si="2"/>
        <v>549.46</v>
      </c>
      <c r="I147" s="201" t="s">
        <v>398</v>
      </c>
      <c r="J147" s="201"/>
      <c r="K147" s="322" t="s">
        <v>995</v>
      </c>
      <c r="L147" s="192" t="s">
        <v>815</v>
      </c>
      <c r="M147" s="257"/>
      <c r="N147" s="242"/>
      <c r="O147" s="242"/>
      <c r="P147" s="242"/>
    </row>
    <row r="148" spans="1:16" ht="28.5" customHeight="1">
      <c r="A148" s="224">
        <v>136</v>
      </c>
      <c r="B148" s="201"/>
      <c r="C148" s="192" t="s">
        <v>996</v>
      </c>
      <c r="D148" s="200"/>
      <c r="E148" s="259">
        <v>40767</v>
      </c>
      <c r="F148" s="194">
        <v>1044.28</v>
      </c>
      <c r="G148" s="194">
        <v>1044.28</v>
      </c>
      <c r="H148" s="194">
        <f t="shared" si="2"/>
        <v>0</v>
      </c>
      <c r="I148" s="201" t="s">
        <v>398</v>
      </c>
      <c r="J148" s="201"/>
      <c r="K148" s="322" t="s">
        <v>997</v>
      </c>
      <c r="L148" s="192" t="s">
        <v>815</v>
      </c>
      <c r="M148" s="257"/>
      <c r="N148" s="242"/>
      <c r="O148" s="242"/>
      <c r="P148" s="242"/>
    </row>
    <row r="149" spans="1:16" ht="26.25" customHeight="1">
      <c r="A149" s="224">
        <v>137</v>
      </c>
      <c r="B149" s="201"/>
      <c r="C149" s="192" t="s">
        <v>989</v>
      </c>
      <c r="D149" s="200"/>
      <c r="E149" s="259">
        <v>40773</v>
      </c>
      <c r="F149" s="194">
        <v>2103.3</v>
      </c>
      <c r="G149" s="194">
        <v>3100</v>
      </c>
      <c r="H149" s="194">
        <f t="shared" si="2"/>
        <v>996.6999999999998</v>
      </c>
      <c r="I149" s="201" t="s">
        <v>398</v>
      </c>
      <c r="J149" s="201"/>
      <c r="K149" s="322" t="s">
        <v>998</v>
      </c>
      <c r="L149" s="192" t="s">
        <v>815</v>
      </c>
      <c r="M149" s="257"/>
      <c r="N149" s="242"/>
      <c r="O149" s="242"/>
      <c r="P149" s="242"/>
    </row>
    <row r="150" spans="1:16" ht="28.5" customHeight="1">
      <c r="A150" s="224">
        <v>138</v>
      </c>
      <c r="B150" s="201"/>
      <c r="C150" s="192" t="s">
        <v>999</v>
      </c>
      <c r="D150" s="200"/>
      <c r="E150" s="259">
        <v>40806</v>
      </c>
      <c r="F150" s="194">
        <v>1322</v>
      </c>
      <c r="G150" s="194">
        <v>1322</v>
      </c>
      <c r="H150" s="194">
        <f t="shared" si="2"/>
        <v>0</v>
      </c>
      <c r="I150" s="201" t="s">
        <v>398</v>
      </c>
      <c r="J150" s="201"/>
      <c r="K150" s="322" t="s">
        <v>1000</v>
      </c>
      <c r="L150" s="192" t="s">
        <v>815</v>
      </c>
      <c r="M150" s="257"/>
      <c r="N150" s="242"/>
      <c r="O150" s="242"/>
      <c r="P150" s="242"/>
    </row>
    <row r="151" spans="1:16" ht="24.75" customHeight="1">
      <c r="A151" s="224">
        <v>139</v>
      </c>
      <c r="B151" s="201"/>
      <c r="C151" s="192" t="s">
        <v>989</v>
      </c>
      <c r="D151" s="200"/>
      <c r="E151" s="259">
        <v>40876</v>
      </c>
      <c r="F151" s="194">
        <v>2029.5</v>
      </c>
      <c r="G151" s="194">
        <v>3100</v>
      </c>
      <c r="H151" s="194">
        <f t="shared" si="2"/>
        <v>1070.5</v>
      </c>
      <c r="I151" s="201" t="s">
        <v>398</v>
      </c>
      <c r="J151" s="201"/>
      <c r="K151" s="322" t="s">
        <v>1001</v>
      </c>
      <c r="L151" s="192" t="s">
        <v>815</v>
      </c>
      <c r="M151" s="257"/>
      <c r="N151" s="242"/>
      <c r="O151" s="242"/>
      <c r="P151" s="242"/>
    </row>
    <row r="152" spans="1:16" ht="33" customHeight="1">
      <c r="A152" s="224">
        <v>140</v>
      </c>
      <c r="B152" s="201"/>
      <c r="C152" s="192" t="s">
        <v>867</v>
      </c>
      <c r="D152" s="200"/>
      <c r="E152" s="259">
        <v>40876</v>
      </c>
      <c r="F152" s="194">
        <v>1623.6</v>
      </c>
      <c r="G152" s="194">
        <v>2480</v>
      </c>
      <c r="H152" s="194">
        <f t="shared" si="2"/>
        <v>856.4000000000001</v>
      </c>
      <c r="I152" s="201" t="s">
        <v>398</v>
      </c>
      <c r="J152" s="201"/>
      <c r="K152" s="322" t="s">
        <v>1002</v>
      </c>
      <c r="L152" s="192" t="s">
        <v>815</v>
      </c>
      <c r="M152" s="257"/>
      <c r="N152" s="242"/>
      <c r="O152" s="242"/>
      <c r="P152" s="242"/>
    </row>
    <row r="153" spans="1:16" ht="29.25" customHeight="1">
      <c r="A153" s="224">
        <v>141</v>
      </c>
      <c r="B153" s="201"/>
      <c r="C153" s="192" t="s">
        <v>1003</v>
      </c>
      <c r="D153" s="200"/>
      <c r="E153" s="259">
        <v>40907</v>
      </c>
      <c r="F153" s="194">
        <v>750</v>
      </c>
      <c r="G153" s="194">
        <v>750</v>
      </c>
      <c r="H153" s="194">
        <f t="shared" si="2"/>
        <v>0</v>
      </c>
      <c r="I153" s="201" t="s">
        <v>398</v>
      </c>
      <c r="J153" s="201"/>
      <c r="K153" s="322" t="s">
        <v>1103</v>
      </c>
      <c r="L153" s="192" t="s">
        <v>815</v>
      </c>
      <c r="M153" s="257"/>
      <c r="N153" s="242"/>
      <c r="O153" s="242"/>
      <c r="P153" s="242"/>
    </row>
    <row r="154" spans="1:16" ht="33" customHeight="1">
      <c r="A154" s="224">
        <v>142</v>
      </c>
      <c r="B154" s="201"/>
      <c r="C154" s="192" t="s">
        <v>1104</v>
      </c>
      <c r="D154" s="200"/>
      <c r="E154" s="259">
        <v>40907</v>
      </c>
      <c r="F154" s="194">
        <v>26723</v>
      </c>
      <c r="G154" s="194">
        <v>26723</v>
      </c>
      <c r="H154" s="194">
        <f t="shared" si="2"/>
        <v>0</v>
      </c>
      <c r="I154" s="201" t="s">
        <v>398</v>
      </c>
      <c r="J154" s="201"/>
      <c r="K154" s="322" t="s">
        <v>1105</v>
      </c>
      <c r="L154" s="192" t="s">
        <v>815</v>
      </c>
      <c r="M154" s="257"/>
      <c r="N154" s="242"/>
      <c r="O154" s="242"/>
      <c r="P154" s="242"/>
    </row>
    <row r="155" spans="1:16" ht="66.75" customHeight="1">
      <c r="A155" s="224">
        <v>143</v>
      </c>
      <c r="B155" s="201"/>
      <c r="C155" s="192" t="s">
        <v>1106</v>
      </c>
      <c r="D155" s="200"/>
      <c r="E155" s="259">
        <v>40907</v>
      </c>
      <c r="F155" s="194">
        <v>3629</v>
      </c>
      <c r="G155" s="194">
        <v>3629</v>
      </c>
      <c r="H155" s="194">
        <f t="shared" si="2"/>
        <v>0</v>
      </c>
      <c r="I155" s="201" t="s">
        <v>398</v>
      </c>
      <c r="J155" s="201"/>
      <c r="K155" s="322" t="s">
        <v>1107</v>
      </c>
      <c r="L155" s="192" t="s">
        <v>815</v>
      </c>
      <c r="M155" s="257"/>
      <c r="N155" s="242"/>
      <c r="O155" s="242"/>
      <c r="P155" s="242"/>
    </row>
    <row r="156" spans="1:16" ht="66.75" customHeight="1">
      <c r="A156" s="224">
        <v>144</v>
      </c>
      <c r="B156" s="201"/>
      <c r="C156" s="192" t="s">
        <v>1106</v>
      </c>
      <c r="D156" s="200"/>
      <c r="E156" s="259">
        <v>40907</v>
      </c>
      <c r="F156" s="194">
        <v>3629</v>
      </c>
      <c r="G156" s="194">
        <v>3629</v>
      </c>
      <c r="H156" s="194">
        <f t="shared" si="2"/>
        <v>0</v>
      </c>
      <c r="I156" s="201" t="s">
        <v>398</v>
      </c>
      <c r="J156" s="201"/>
      <c r="K156" s="322" t="s">
        <v>1108</v>
      </c>
      <c r="L156" s="192" t="s">
        <v>815</v>
      </c>
      <c r="M156" s="257"/>
      <c r="N156" s="242"/>
      <c r="O156" s="242"/>
      <c r="P156" s="242"/>
    </row>
    <row r="157" spans="1:16" ht="72" customHeight="1">
      <c r="A157" s="224">
        <v>145</v>
      </c>
      <c r="B157" s="201"/>
      <c r="C157" s="192" t="s">
        <v>1109</v>
      </c>
      <c r="D157" s="200"/>
      <c r="E157" s="259">
        <v>40907</v>
      </c>
      <c r="F157" s="194">
        <v>11258</v>
      </c>
      <c r="G157" s="194">
        <v>11258</v>
      </c>
      <c r="H157" s="194">
        <f t="shared" si="2"/>
        <v>0</v>
      </c>
      <c r="I157" s="201" t="s">
        <v>398</v>
      </c>
      <c r="J157" s="201"/>
      <c r="K157" s="322" t="s">
        <v>1110</v>
      </c>
      <c r="L157" s="192" t="s">
        <v>815</v>
      </c>
      <c r="M157" s="257"/>
      <c r="N157" s="242"/>
      <c r="O157" s="242"/>
      <c r="P157" s="242"/>
    </row>
    <row r="158" spans="1:16" ht="37.5" customHeight="1">
      <c r="A158" s="224">
        <v>146</v>
      </c>
      <c r="B158" s="201"/>
      <c r="C158" s="192" t="s">
        <v>1111</v>
      </c>
      <c r="D158" s="200"/>
      <c r="E158" s="259">
        <v>40907</v>
      </c>
      <c r="F158" s="194">
        <v>552</v>
      </c>
      <c r="G158" s="194">
        <v>552</v>
      </c>
      <c r="H158" s="194">
        <f t="shared" si="2"/>
        <v>0</v>
      </c>
      <c r="I158" s="201" t="s">
        <v>398</v>
      </c>
      <c r="J158" s="201"/>
      <c r="K158" s="322" t="s">
        <v>1112</v>
      </c>
      <c r="L158" s="192" t="s">
        <v>815</v>
      </c>
      <c r="M158" s="257"/>
      <c r="N158" s="242"/>
      <c r="O158" s="242"/>
      <c r="P158" s="242"/>
    </row>
    <row r="159" spans="1:16" ht="32.25" customHeight="1">
      <c r="A159" s="224">
        <v>147</v>
      </c>
      <c r="B159" s="201"/>
      <c r="C159" s="192" t="s">
        <v>1114</v>
      </c>
      <c r="D159" s="200"/>
      <c r="E159" s="259">
        <v>41000</v>
      </c>
      <c r="F159" s="194">
        <v>4172.5</v>
      </c>
      <c r="G159" s="194">
        <v>7010</v>
      </c>
      <c r="H159" s="194">
        <f t="shared" si="2"/>
        <v>2837.5</v>
      </c>
      <c r="I159" s="201" t="s">
        <v>398</v>
      </c>
      <c r="J159" s="201"/>
      <c r="K159" s="322" t="s">
        <v>1115</v>
      </c>
      <c r="L159" s="192" t="s">
        <v>815</v>
      </c>
      <c r="M159" s="257"/>
      <c r="N159" s="242"/>
      <c r="O159" s="242"/>
      <c r="P159" s="242"/>
    </row>
    <row r="160" spans="1:16" ht="30" customHeight="1">
      <c r="A160" s="224">
        <v>148</v>
      </c>
      <c r="B160" s="201"/>
      <c r="C160" s="192" t="s">
        <v>742</v>
      </c>
      <c r="D160" s="200"/>
      <c r="E160" s="259">
        <v>41000</v>
      </c>
      <c r="F160" s="194">
        <v>4644.57</v>
      </c>
      <c r="G160" s="194">
        <v>7650</v>
      </c>
      <c r="H160" s="194">
        <f t="shared" si="2"/>
        <v>3005.4300000000003</v>
      </c>
      <c r="I160" s="201" t="s">
        <v>398</v>
      </c>
      <c r="J160" s="201"/>
      <c r="K160" s="322" t="s">
        <v>1116</v>
      </c>
      <c r="L160" s="192" t="s">
        <v>815</v>
      </c>
      <c r="M160" s="257"/>
      <c r="N160" s="242"/>
      <c r="O160" s="242"/>
      <c r="P160" s="242"/>
    </row>
    <row r="161" spans="1:16" ht="30" customHeight="1">
      <c r="A161" s="224">
        <v>149</v>
      </c>
      <c r="B161" s="201"/>
      <c r="C161" s="192" t="s">
        <v>1104</v>
      </c>
      <c r="D161" s="229"/>
      <c r="E161" s="259"/>
      <c r="F161" s="194">
        <v>24617</v>
      </c>
      <c r="G161" s="194">
        <v>24617</v>
      </c>
      <c r="H161" s="194">
        <f t="shared" si="2"/>
        <v>0</v>
      </c>
      <c r="I161" s="201" t="s">
        <v>398</v>
      </c>
      <c r="J161" s="201"/>
      <c r="K161" s="322" t="s">
        <v>1117</v>
      </c>
      <c r="L161" s="192"/>
      <c r="M161" s="257"/>
      <c r="N161" s="242"/>
      <c r="O161" s="242"/>
      <c r="P161" s="242"/>
    </row>
    <row r="162" spans="1:16" s="263" customFormat="1" ht="33" customHeight="1">
      <c r="A162" s="224">
        <v>150</v>
      </c>
      <c r="B162" s="195"/>
      <c r="C162" s="229" t="s">
        <v>1187</v>
      </c>
      <c r="D162" s="260"/>
      <c r="E162" s="261"/>
      <c r="F162" s="230">
        <v>807845.28</v>
      </c>
      <c r="G162" s="230">
        <v>1542250</v>
      </c>
      <c r="H162" s="194">
        <f t="shared" si="2"/>
        <v>734404.72</v>
      </c>
      <c r="I162" s="195" t="s">
        <v>398</v>
      </c>
      <c r="J162" s="195"/>
      <c r="K162" s="325" t="s">
        <v>1188</v>
      </c>
      <c r="L162" s="197"/>
      <c r="M162" s="254"/>
      <c r="N162" s="235"/>
      <c r="O162" s="262"/>
      <c r="P162" s="262"/>
    </row>
    <row r="163" spans="1:16" s="263" customFormat="1" ht="36" customHeight="1">
      <c r="A163" s="224">
        <v>151</v>
      </c>
      <c r="B163" s="195"/>
      <c r="C163" s="229" t="s">
        <v>1118</v>
      </c>
      <c r="D163" s="260"/>
      <c r="E163" s="261">
        <v>41565</v>
      </c>
      <c r="F163" s="230">
        <v>16000</v>
      </c>
      <c r="G163" s="230">
        <v>16000</v>
      </c>
      <c r="H163" s="194">
        <f t="shared" si="2"/>
        <v>0</v>
      </c>
      <c r="I163" s="195" t="s">
        <v>398</v>
      </c>
      <c r="J163" s="195"/>
      <c r="K163" s="325" t="s">
        <v>1119</v>
      </c>
      <c r="L163" s="207" t="s">
        <v>815</v>
      </c>
      <c r="M163" s="254"/>
      <c r="N163" s="235"/>
      <c r="O163" s="262"/>
      <c r="P163" s="262"/>
    </row>
    <row r="164" spans="1:16" s="263" customFormat="1" ht="29.25" customHeight="1">
      <c r="A164" s="224">
        <v>152</v>
      </c>
      <c r="B164" s="195"/>
      <c r="C164" s="229" t="s">
        <v>1120</v>
      </c>
      <c r="D164" s="260"/>
      <c r="E164" s="261">
        <v>41729</v>
      </c>
      <c r="F164" s="230">
        <v>2249.37</v>
      </c>
      <c r="G164" s="230">
        <v>2999</v>
      </c>
      <c r="H164" s="194">
        <f t="shared" si="2"/>
        <v>749.6300000000001</v>
      </c>
      <c r="I164" s="195" t="s">
        <v>398</v>
      </c>
      <c r="J164" s="195"/>
      <c r="K164" s="325" t="s">
        <v>1121</v>
      </c>
      <c r="L164" s="207" t="s">
        <v>815</v>
      </c>
      <c r="M164" s="254"/>
      <c r="N164" s="235"/>
      <c r="O164" s="262"/>
      <c r="P164" s="262"/>
    </row>
    <row r="165" spans="1:16" s="263" customFormat="1" ht="31.5" customHeight="1">
      <c r="A165" s="224">
        <v>153</v>
      </c>
      <c r="B165" s="195"/>
      <c r="C165" s="229" t="s">
        <v>1122</v>
      </c>
      <c r="D165" s="260"/>
      <c r="E165" s="261">
        <v>41676</v>
      </c>
      <c r="F165" s="230">
        <v>19000</v>
      </c>
      <c r="G165" s="230">
        <v>19000</v>
      </c>
      <c r="H165" s="194">
        <f t="shared" si="2"/>
        <v>0</v>
      </c>
      <c r="I165" s="195" t="s">
        <v>398</v>
      </c>
      <c r="J165" s="195"/>
      <c r="K165" s="325" t="s">
        <v>1123</v>
      </c>
      <c r="L165" s="207" t="s">
        <v>815</v>
      </c>
      <c r="M165" s="254"/>
      <c r="N165" s="235"/>
      <c r="O165" s="262"/>
      <c r="P165" s="262"/>
    </row>
    <row r="166" spans="1:16" s="263" customFormat="1" ht="31.5" customHeight="1">
      <c r="A166" s="224">
        <v>154</v>
      </c>
      <c r="B166" s="195"/>
      <c r="C166" s="229" t="s">
        <v>1124</v>
      </c>
      <c r="D166" s="260"/>
      <c r="E166" s="261">
        <v>41682</v>
      </c>
      <c r="F166" s="230">
        <v>866.6</v>
      </c>
      <c r="G166" s="230">
        <v>2600</v>
      </c>
      <c r="H166" s="194">
        <f t="shared" si="2"/>
        <v>1733.4</v>
      </c>
      <c r="I166" s="195" t="s">
        <v>398</v>
      </c>
      <c r="J166" s="195"/>
      <c r="K166" s="325" t="s">
        <v>1125</v>
      </c>
      <c r="L166" s="207" t="s">
        <v>815</v>
      </c>
      <c r="M166" s="254"/>
      <c r="N166" s="235"/>
      <c r="O166" s="262"/>
      <c r="P166" s="262"/>
    </row>
    <row r="167" spans="1:16" s="263" customFormat="1" ht="27" customHeight="1">
      <c r="A167" s="224">
        <v>155</v>
      </c>
      <c r="B167" s="195"/>
      <c r="C167" s="229" t="s">
        <v>1124</v>
      </c>
      <c r="D167" s="260"/>
      <c r="E167" s="261">
        <v>41682</v>
      </c>
      <c r="F167" s="230">
        <v>866.6</v>
      </c>
      <c r="G167" s="230">
        <v>2600</v>
      </c>
      <c r="H167" s="194">
        <f t="shared" si="2"/>
        <v>1733.4</v>
      </c>
      <c r="I167" s="195" t="s">
        <v>398</v>
      </c>
      <c r="J167" s="195"/>
      <c r="K167" s="325" t="s">
        <v>1126</v>
      </c>
      <c r="L167" s="207" t="s">
        <v>815</v>
      </c>
      <c r="M167" s="254"/>
      <c r="N167" s="235"/>
      <c r="O167" s="262"/>
      <c r="P167" s="262"/>
    </row>
    <row r="168" spans="1:16" s="263" customFormat="1" ht="27.75" customHeight="1">
      <c r="A168" s="224">
        <v>156</v>
      </c>
      <c r="B168" s="195"/>
      <c r="C168" s="229" t="s">
        <v>1127</v>
      </c>
      <c r="D168" s="260"/>
      <c r="E168" s="261">
        <v>41631</v>
      </c>
      <c r="F168" s="230">
        <v>9903.6</v>
      </c>
      <c r="G168" s="230">
        <v>27730</v>
      </c>
      <c r="H168" s="194">
        <f t="shared" si="2"/>
        <v>17826.4</v>
      </c>
      <c r="I168" s="195" t="s">
        <v>398</v>
      </c>
      <c r="J168" s="195"/>
      <c r="K168" s="325" t="s">
        <v>1128</v>
      </c>
      <c r="L168" s="207" t="s">
        <v>815</v>
      </c>
      <c r="M168" s="254"/>
      <c r="N168" s="235"/>
      <c r="O168" s="262"/>
      <c r="P168" s="262"/>
    </row>
    <row r="169" spans="1:16" s="263" customFormat="1" ht="27" customHeight="1">
      <c r="A169" s="224">
        <v>157</v>
      </c>
      <c r="B169" s="195"/>
      <c r="C169" s="229" t="s">
        <v>1129</v>
      </c>
      <c r="D169" s="260"/>
      <c r="E169" s="261">
        <v>41579</v>
      </c>
      <c r="F169" s="230">
        <v>22630</v>
      </c>
      <c r="G169" s="230">
        <v>22630</v>
      </c>
      <c r="H169" s="194">
        <f t="shared" si="2"/>
        <v>0</v>
      </c>
      <c r="I169" s="195" t="s">
        <v>398</v>
      </c>
      <c r="J169" s="195"/>
      <c r="K169" s="325" t="s">
        <v>1130</v>
      </c>
      <c r="L169" s="207" t="s">
        <v>815</v>
      </c>
      <c r="M169" s="254"/>
      <c r="N169" s="235"/>
      <c r="O169" s="262"/>
      <c r="P169" s="262"/>
    </row>
    <row r="170" spans="1:16" s="263" customFormat="1" ht="27.75" customHeight="1">
      <c r="A170" s="224">
        <v>158</v>
      </c>
      <c r="B170" s="195"/>
      <c r="C170" s="229" t="s">
        <v>706</v>
      </c>
      <c r="D170" s="260"/>
      <c r="E170" s="261">
        <v>41760</v>
      </c>
      <c r="F170" s="230">
        <v>604.25</v>
      </c>
      <c r="G170" s="230">
        <v>1450</v>
      </c>
      <c r="H170" s="194">
        <f t="shared" si="2"/>
        <v>845.75</v>
      </c>
      <c r="I170" s="195" t="s">
        <v>398</v>
      </c>
      <c r="J170" s="195"/>
      <c r="K170" s="325" t="s">
        <v>707</v>
      </c>
      <c r="L170" s="207" t="s">
        <v>815</v>
      </c>
      <c r="M170" s="254"/>
      <c r="N170" s="235"/>
      <c r="O170" s="262"/>
      <c r="P170" s="262"/>
    </row>
    <row r="171" spans="1:16" s="263" customFormat="1" ht="29.25" customHeight="1">
      <c r="A171" s="224">
        <v>159</v>
      </c>
      <c r="B171" s="195"/>
      <c r="C171" s="229" t="s">
        <v>1127</v>
      </c>
      <c r="D171" s="260"/>
      <c r="E171" s="261">
        <v>41569</v>
      </c>
      <c r="F171" s="230">
        <v>10563.84</v>
      </c>
      <c r="G171" s="264">
        <v>27730</v>
      </c>
      <c r="H171" s="194">
        <f t="shared" si="2"/>
        <v>17166.16</v>
      </c>
      <c r="I171" s="195" t="s">
        <v>398</v>
      </c>
      <c r="J171" s="195"/>
      <c r="K171" s="325" t="s">
        <v>1131</v>
      </c>
      <c r="L171" s="207" t="s">
        <v>815</v>
      </c>
      <c r="M171" s="254"/>
      <c r="N171" s="235"/>
      <c r="O171" s="262"/>
      <c r="P171" s="262"/>
    </row>
    <row r="172" spans="1:16" s="263" customFormat="1" ht="28.5" customHeight="1">
      <c r="A172" s="224">
        <v>160</v>
      </c>
      <c r="B172" s="195"/>
      <c r="C172" s="229" t="s">
        <v>1133</v>
      </c>
      <c r="D172" s="260"/>
      <c r="E172" s="261">
        <v>41547</v>
      </c>
      <c r="F172" s="230">
        <v>14800</v>
      </c>
      <c r="G172" s="264">
        <v>14800</v>
      </c>
      <c r="H172" s="194">
        <f t="shared" si="2"/>
        <v>0</v>
      </c>
      <c r="I172" s="195" t="s">
        <v>398</v>
      </c>
      <c r="J172" s="195"/>
      <c r="K172" s="325" t="s">
        <v>1132</v>
      </c>
      <c r="L172" s="207" t="s">
        <v>815</v>
      </c>
      <c r="M172" s="254"/>
      <c r="N172" s="235"/>
      <c r="O172" s="262"/>
      <c r="P172" s="262"/>
    </row>
    <row r="173" spans="1:16" s="263" customFormat="1" ht="22.5" customHeight="1">
      <c r="A173" s="224">
        <v>161</v>
      </c>
      <c r="B173" s="195"/>
      <c r="C173" s="229" t="s">
        <v>1133</v>
      </c>
      <c r="D173" s="260"/>
      <c r="E173" s="261">
        <v>41522</v>
      </c>
      <c r="F173" s="230">
        <v>12400</v>
      </c>
      <c r="G173" s="230">
        <v>12400</v>
      </c>
      <c r="H173" s="194">
        <f t="shared" si="2"/>
        <v>0</v>
      </c>
      <c r="I173" s="195" t="s">
        <v>398</v>
      </c>
      <c r="J173" s="195"/>
      <c r="K173" s="325" t="s">
        <v>1134</v>
      </c>
      <c r="L173" s="207" t="s">
        <v>815</v>
      </c>
      <c r="M173" s="254"/>
      <c r="N173" s="235"/>
      <c r="O173" s="262"/>
      <c r="P173" s="262"/>
    </row>
    <row r="174" spans="1:16" s="263" customFormat="1" ht="26.25" customHeight="1">
      <c r="A174" s="224">
        <v>162</v>
      </c>
      <c r="B174" s="195"/>
      <c r="C174" s="229" t="s">
        <v>1136</v>
      </c>
      <c r="D174" s="260"/>
      <c r="E174" s="261">
        <v>41456</v>
      </c>
      <c r="F174" s="230">
        <v>5541.55</v>
      </c>
      <c r="G174" s="230">
        <v>5700</v>
      </c>
      <c r="H174" s="194">
        <f t="shared" si="2"/>
        <v>158.44999999999982</v>
      </c>
      <c r="I174" s="195" t="s">
        <v>398</v>
      </c>
      <c r="J174" s="195"/>
      <c r="K174" s="325" t="s">
        <v>1137</v>
      </c>
      <c r="L174" s="207" t="s">
        <v>815</v>
      </c>
      <c r="M174" s="254"/>
      <c r="N174" s="235"/>
      <c r="O174" s="262"/>
      <c r="P174" s="262"/>
    </row>
    <row r="175" spans="1:16" s="263" customFormat="1" ht="26.25" customHeight="1">
      <c r="A175" s="224">
        <v>163</v>
      </c>
      <c r="B175" s="195"/>
      <c r="C175" s="265" t="s">
        <v>615</v>
      </c>
      <c r="D175" s="265"/>
      <c r="E175" s="266">
        <v>41596</v>
      </c>
      <c r="F175" s="267">
        <v>3500</v>
      </c>
      <c r="G175" s="267">
        <v>3500</v>
      </c>
      <c r="H175" s="194">
        <f t="shared" si="2"/>
        <v>0</v>
      </c>
      <c r="I175" s="265"/>
      <c r="J175" s="265"/>
      <c r="K175" s="268" t="s">
        <v>616</v>
      </c>
      <c r="L175" s="207"/>
      <c r="M175" s="254" t="s">
        <v>44</v>
      </c>
      <c r="N175" s="235"/>
      <c r="O175" s="262"/>
      <c r="P175" s="262"/>
    </row>
    <row r="176" spans="1:16" s="263" customFormat="1" ht="26.25" customHeight="1">
      <c r="A176" s="224">
        <v>164</v>
      </c>
      <c r="B176" s="195"/>
      <c r="C176" s="265" t="s">
        <v>615</v>
      </c>
      <c r="D176" s="265"/>
      <c r="E176" s="266">
        <v>41596</v>
      </c>
      <c r="F176" s="267">
        <v>3500</v>
      </c>
      <c r="G176" s="267">
        <v>3500</v>
      </c>
      <c r="H176" s="194">
        <f t="shared" si="2"/>
        <v>0</v>
      </c>
      <c r="I176" s="265"/>
      <c r="J176" s="265"/>
      <c r="K176" s="268" t="s">
        <v>1172</v>
      </c>
      <c r="L176" s="207"/>
      <c r="M176" s="254" t="s">
        <v>44</v>
      </c>
      <c r="N176" s="235"/>
      <c r="O176" s="262"/>
      <c r="P176" s="262"/>
    </row>
    <row r="177" spans="1:16" s="263" customFormat="1" ht="26.25" customHeight="1">
      <c r="A177" s="224">
        <v>165</v>
      </c>
      <c r="B177" s="195"/>
      <c r="C177" s="265" t="s">
        <v>615</v>
      </c>
      <c r="D177" s="265"/>
      <c r="E177" s="266">
        <v>41596</v>
      </c>
      <c r="F177" s="267">
        <v>3500</v>
      </c>
      <c r="G177" s="267">
        <v>3500</v>
      </c>
      <c r="H177" s="194">
        <f t="shared" si="2"/>
        <v>0</v>
      </c>
      <c r="I177" s="265"/>
      <c r="J177" s="265"/>
      <c r="K177" s="268" t="s">
        <v>617</v>
      </c>
      <c r="L177" s="207"/>
      <c r="M177" s="254" t="s">
        <v>44</v>
      </c>
      <c r="N177" s="235"/>
      <c r="O177" s="262"/>
      <c r="P177" s="262"/>
    </row>
    <row r="178" spans="1:16" s="263" customFormat="1" ht="26.25" customHeight="1">
      <c r="A178" s="224">
        <v>166</v>
      </c>
      <c r="B178" s="195"/>
      <c r="C178" s="265" t="s">
        <v>615</v>
      </c>
      <c r="D178" s="265"/>
      <c r="E178" s="266">
        <v>41596</v>
      </c>
      <c r="F178" s="267">
        <v>3500</v>
      </c>
      <c r="G178" s="267">
        <v>3500</v>
      </c>
      <c r="H178" s="194">
        <f t="shared" si="2"/>
        <v>0</v>
      </c>
      <c r="I178" s="265"/>
      <c r="J178" s="265"/>
      <c r="K178" s="268" t="s">
        <v>618</v>
      </c>
      <c r="L178" s="207"/>
      <c r="M178" s="254" t="s">
        <v>44</v>
      </c>
      <c r="N178" s="235"/>
      <c r="O178" s="262"/>
      <c r="P178" s="262"/>
    </row>
    <row r="179" spans="1:16" s="263" customFormat="1" ht="26.25" customHeight="1">
      <c r="A179" s="224">
        <v>167</v>
      </c>
      <c r="B179" s="195"/>
      <c r="C179" s="265" t="s">
        <v>615</v>
      </c>
      <c r="D179" s="265"/>
      <c r="E179" s="266">
        <v>41596</v>
      </c>
      <c r="F179" s="267">
        <v>3500</v>
      </c>
      <c r="G179" s="267">
        <v>3500</v>
      </c>
      <c r="H179" s="194">
        <f t="shared" si="2"/>
        <v>0</v>
      </c>
      <c r="I179" s="265"/>
      <c r="J179" s="265"/>
      <c r="K179" s="268" t="s">
        <v>619</v>
      </c>
      <c r="L179" s="207"/>
      <c r="M179" s="254" t="s">
        <v>44</v>
      </c>
      <c r="N179" s="235"/>
      <c r="O179" s="262"/>
      <c r="P179" s="262"/>
    </row>
    <row r="180" spans="1:16" s="263" customFormat="1" ht="26.25" customHeight="1">
      <c r="A180" s="224">
        <v>168</v>
      </c>
      <c r="B180" s="195"/>
      <c r="C180" s="265" t="s">
        <v>615</v>
      </c>
      <c r="D180" s="265"/>
      <c r="E180" s="266">
        <v>41596</v>
      </c>
      <c r="F180" s="267">
        <v>3500</v>
      </c>
      <c r="G180" s="267">
        <v>3500</v>
      </c>
      <c r="H180" s="194">
        <f t="shared" si="2"/>
        <v>0</v>
      </c>
      <c r="I180" s="265"/>
      <c r="J180" s="265"/>
      <c r="K180" s="268" t="s">
        <v>620</v>
      </c>
      <c r="L180" s="207"/>
      <c r="M180" s="254" t="s">
        <v>44</v>
      </c>
      <c r="N180" s="235"/>
      <c r="O180" s="262"/>
      <c r="P180" s="262"/>
    </row>
    <row r="181" spans="1:16" s="263" customFormat="1" ht="26.25" customHeight="1">
      <c r="A181" s="224">
        <v>169</v>
      </c>
      <c r="B181" s="195"/>
      <c r="C181" s="265" t="s">
        <v>615</v>
      </c>
      <c r="D181" s="265"/>
      <c r="E181" s="266">
        <v>41596</v>
      </c>
      <c r="F181" s="267">
        <v>3500</v>
      </c>
      <c r="G181" s="267">
        <v>3500</v>
      </c>
      <c r="H181" s="194">
        <f t="shared" si="2"/>
        <v>0</v>
      </c>
      <c r="I181" s="265"/>
      <c r="J181" s="265"/>
      <c r="K181" s="268" t="s">
        <v>621</v>
      </c>
      <c r="L181" s="207"/>
      <c r="M181" s="254" t="s">
        <v>44</v>
      </c>
      <c r="N181" s="235"/>
      <c r="O181" s="262"/>
      <c r="P181" s="262"/>
    </row>
    <row r="182" spans="1:16" s="263" customFormat="1" ht="26.25" customHeight="1">
      <c r="A182" s="224">
        <v>170</v>
      </c>
      <c r="B182" s="195"/>
      <c r="C182" s="265" t="s">
        <v>615</v>
      </c>
      <c r="D182" s="265"/>
      <c r="E182" s="266">
        <v>41596</v>
      </c>
      <c r="F182" s="267">
        <v>3500</v>
      </c>
      <c r="G182" s="267">
        <v>3500</v>
      </c>
      <c r="H182" s="194">
        <f t="shared" si="2"/>
        <v>0</v>
      </c>
      <c r="I182" s="265"/>
      <c r="J182" s="265"/>
      <c r="K182" s="268" t="s">
        <v>622</v>
      </c>
      <c r="L182" s="207"/>
      <c r="M182" s="254" t="s">
        <v>44</v>
      </c>
      <c r="N182" s="235"/>
      <c r="O182" s="262"/>
      <c r="P182" s="262"/>
    </row>
    <row r="183" spans="1:16" s="263" customFormat="1" ht="26.25" customHeight="1">
      <c r="A183" s="224">
        <v>171</v>
      </c>
      <c r="B183" s="195"/>
      <c r="C183" s="265" t="s">
        <v>615</v>
      </c>
      <c r="D183" s="265"/>
      <c r="E183" s="266">
        <v>41596</v>
      </c>
      <c r="F183" s="267">
        <v>3500</v>
      </c>
      <c r="G183" s="267">
        <v>3500</v>
      </c>
      <c r="H183" s="194">
        <f t="shared" si="2"/>
        <v>0</v>
      </c>
      <c r="I183" s="265"/>
      <c r="J183" s="265"/>
      <c r="K183" s="268" t="s">
        <v>623</v>
      </c>
      <c r="L183" s="207"/>
      <c r="M183" s="254" t="s">
        <v>44</v>
      </c>
      <c r="N183" s="235"/>
      <c r="O183" s="262"/>
      <c r="P183" s="262"/>
    </row>
    <row r="184" spans="1:16" s="263" customFormat="1" ht="26.25" customHeight="1">
      <c r="A184" s="224">
        <v>172</v>
      </c>
      <c r="B184" s="195"/>
      <c r="C184" s="265" t="s">
        <v>615</v>
      </c>
      <c r="D184" s="265"/>
      <c r="E184" s="266">
        <v>41596</v>
      </c>
      <c r="F184" s="267">
        <v>3500</v>
      </c>
      <c r="G184" s="267">
        <v>3500</v>
      </c>
      <c r="H184" s="194">
        <f t="shared" si="2"/>
        <v>0</v>
      </c>
      <c r="I184" s="265"/>
      <c r="J184" s="265"/>
      <c r="K184" s="268" t="s">
        <v>624</v>
      </c>
      <c r="L184" s="207"/>
      <c r="M184" s="254" t="s">
        <v>44</v>
      </c>
      <c r="N184" s="235"/>
      <c r="O184" s="262"/>
      <c r="P184" s="262"/>
    </row>
    <row r="185" spans="1:16" s="263" customFormat="1" ht="93" customHeight="1">
      <c r="A185" s="224">
        <v>173</v>
      </c>
      <c r="B185" s="269"/>
      <c r="C185" s="270" t="s">
        <v>1190</v>
      </c>
      <c r="D185" s="270" t="s">
        <v>1191</v>
      </c>
      <c r="E185" s="208"/>
      <c r="F185" s="271">
        <v>420297.99</v>
      </c>
      <c r="G185" s="271">
        <v>7205108</v>
      </c>
      <c r="H185" s="194">
        <f t="shared" si="2"/>
        <v>6784810.01</v>
      </c>
      <c r="I185" s="269"/>
      <c r="J185" s="272"/>
      <c r="K185" s="326" t="s">
        <v>157</v>
      </c>
      <c r="L185" s="200" t="s">
        <v>1192</v>
      </c>
      <c r="M185" s="254" t="s">
        <v>1202</v>
      </c>
      <c r="N185" s="235"/>
      <c r="O185" s="262"/>
      <c r="P185" s="262"/>
    </row>
    <row r="186" spans="1:16" s="263" customFormat="1" ht="74.25" customHeight="1">
      <c r="A186" s="224">
        <v>174</v>
      </c>
      <c r="B186" s="188" t="s">
        <v>1402</v>
      </c>
      <c r="C186" s="273" t="s">
        <v>1196</v>
      </c>
      <c r="D186" s="273" t="s">
        <v>1197</v>
      </c>
      <c r="E186" s="274">
        <v>1981</v>
      </c>
      <c r="F186" s="269">
        <v>0.1</v>
      </c>
      <c r="G186" s="271">
        <v>0.1</v>
      </c>
      <c r="H186" s="194">
        <f t="shared" si="2"/>
        <v>0</v>
      </c>
      <c r="I186" s="229" t="s">
        <v>1413</v>
      </c>
      <c r="J186" s="269"/>
      <c r="K186" s="323" t="s">
        <v>951</v>
      </c>
      <c r="L186" s="209" t="s">
        <v>1198</v>
      </c>
      <c r="M186" s="209" t="s">
        <v>1199</v>
      </c>
      <c r="N186" s="275" t="s">
        <v>1203</v>
      </c>
      <c r="O186" s="262"/>
      <c r="P186" s="262"/>
    </row>
    <row r="187" spans="1:16" s="263" customFormat="1" ht="55.5" customHeight="1">
      <c r="A187" s="224">
        <v>175</v>
      </c>
      <c r="B187" s="188" t="s">
        <v>1403</v>
      </c>
      <c r="C187" s="273" t="s">
        <v>1200</v>
      </c>
      <c r="D187" s="273" t="s">
        <v>1201</v>
      </c>
      <c r="E187" s="274">
        <v>1981</v>
      </c>
      <c r="F187" s="269">
        <v>0.1</v>
      </c>
      <c r="G187" s="271">
        <v>0.1</v>
      </c>
      <c r="H187" s="194">
        <f t="shared" si="2"/>
        <v>0</v>
      </c>
      <c r="I187" s="229" t="s">
        <v>1414</v>
      </c>
      <c r="J187" s="269"/>
      <c r="K187" s="323" t="s">
        <v>950</v>
      </c>
      <c r="L187" s="209" t="s">
        <v>1198</v>
      </c>
      <c r="M187" s="275" t="s">
        <v>1203</v>
      </c>
      <c r="N187" s="275"/>
      <c r="O187" s="262"/>
      <c r="P187" s="262"/>
    </row>
    <row r="188" spans="1:16" s="263" customFormat="1" ht="55.5" customHeight="1">
      <c r="A188" s="224">
        <v>176</v>
      </c>
      <c r="B188" s="367"/>
      <c r="C188" s="270" t="s">
        <v>387</v>
      </c>
      <c r="D188" s="270"/>
      <c r="E188" s="208"/>
      <c r="F188" s="271">
        <v>16413.84</v>
      </c>
      <c r="G188" s="271">
        <v>21885</v>
      </c>
      <c r="H188" s="194">
        <f t="shared" si="2"/>
        <v>5471.16</v>
      </c>
      <c r="I188" s="269"/>
      <c r="J188" s="269"/>
      <c r="K188" s="323" t="s">
        <v>1311</v>
      </c>
      <c r="L188" s="209" t="s">
        <v>48</v>
      </c>
      <c r="M188" s="275"/>
      <c r="N188" s="275"/>
      <c r="O188" s="262"/>
      <c r="P188" s="262"/>
    </row>
    <row r="189" spans="1:16" s="263" customFormat="1" ht="55.5" customHeight="1">
      <c r="A189" s="224">
        <v>177</v>
      </c>
      <c r="B189" s="367"/>
      <c r="C189" s="270" t="s">
        <v>957</v>
      </c>
      <c r="D189" s="270"/>
      <c r="E189" s="208"/>
      <c r="F189" s="271">
        <v>2734.2</v>
      </c>
      <c r="G189" s="271">
        <v>4921.54</v>
      </c>
      <c r="H189" s="194">
        <f t="shared" si="2"/>
        <v>2187.34</v>
      </c>
      <c r="I189" s="269"/>
      <c r="J189" s="269"/>
      <c r="K189" s="323" t="s">
        <v>952</v>
      </c>
      <c r="L189" s="209" t="s">
        <v>815</v>
      </c>
      <c r="M189" s="275"/>
      <c r="N189" s="275"/>
      <c r="O189" s="262"/>
      <c r="P189" s="262"/>
    </row>
    <row r="190" spans="1:16" s="263" customFormat="1" ht="55.5" customHeight="1">
      <c r="A190" s="224">
        <v>178</v>
      </c>
      <c r="B190" s="367"/>
      <c r="C190" s="270" t="s">
        <v>953</v>
      </c>
      <c r="D190" s="270"/>
      <c r="E190" s="208"/>
      <c r="F190" s="271">
        <v>17750</v>
      </c>
      <c r="G190" s="271">
        <v>31950</v>
      </c>
      <c r="H190" s="194">
        <f t="shared" si="2"/>
        <v>14200</v>
      </c>
      <c r="I190" s="269"/>
      <c r="J190" s="269"/>
      <c r="K190" s="323" t="s">
        <v>954</v>
      </c>
      <c r="L190" s="209" t="s">
        <v>815</v>
      </c>
      <c r="M190" s="275"/>
      <c r="N190" s="275"/>
      <c r="O190" s="262"/>
      <c r="P190" s="262"/>
    </row>
    <row r="191" spans="1:16" s="263" customFormat="1" ht="55.5" customHeight="1">
      <c r="A191" s="224">
        <v>179</v>
      </c>
      <c r="B191" s="367"/>
      <c r="C191" s="270" t="s">
        <v>955</v>
      </c>
      <c r="D191" s="270"/>
      <c r="E191" s="208"/>
      <c r="F191" s="271">
        <v>4987.5</v>
      </c>
      <c r="G191" s="271">
        <v>6300</v>
      </c>
      <c r="H191" s="194">
        <f t="shared" si="2"/>
        <v>1312.5</v>
      </c>
      <c r="I191" s="269"/>
      <c r="J191" s="269"/>
      <c r="K191" s="323" t="s">
        <v>956</v>
      </c>
      <c r="L191" s="209" t="s">
        <v>815</v>
      </c>
      <c r="M191" s="275"/>
      <c r="N191" s="275"/>
      <c r="O191" s="262"/>
      <c r="P191" s="262"/>
    </row>
    <row r="192" spans="1:16" s="263" customFormat="1" ht="55.5" customHeight="1">
      <c r="A192" s="224">
        <v>180</v>
      </c>
      <c r="B192" s="367"/>
      <c r="C192" s="270" t="s">
        <v>957</v>
      </c>
      <c r="D192" s="270"/>
      <c r="E192" s="208"/>
      <c r="F192" s="271">
        <v>2734.2</v>
      </c>
      <c r="G192" s="271">
        <v>4921.54</v>
      </c>
      <c r="H192" s="194">
        <f t="shared" si="2"/>
        <v>2187.34</v>
      </c>
      <c r="I192" s="269"/>
      <c r="J192" s="269"/>
      <c r="K192" s="323" t="s">
        <v>958</v>
      </c>
      <c r="L192" s="209" t="s">
        <v>815</v>
      </c>
      <c r="M192" s="275"/>
      <c r="N192" s="275"/>
      <c r="O192" s="262"/>
      <c r="P192" s="262"/>
    </row>
    <row r="193" spans="1:16" s="263" customFormat="1" ht="55.5" customHeight="1">
      <c r="A193" s="224">
        <v>181</v>
      </c>
      <c r="B193" s="367"/>
      <c r="C193" s="270" t="s">
        <v>957</v>
      </c>
      <c r="D193" s="270"/>
      <c r="E193" s="208"/>
      <c r="F193" s="271">
        <v>2734.2</v>
      </c>
      <c r="G193" s="271">
        <v>4921.54</v>
      </c>
      <c r="H193" s="194">
        <f t="shared" si="2"/>
        <v>2187.34</v>
      </c>
      <c r="I193" s="269"/>
      <c r="J193" s="269"/>
      <c r="K193" s="323" t="s">
        <v>959</v>
      </c>
      <c r="L193" s="209" t="s">
        <v>815</v>
      </c>
      <c r="M193" s="275"/>
      <c r="N193" s="275"/>
      <c r="O193" s="262"/>
      <c r="P193" s="262"/>
    </row>
    <row r="194" spans="1:16" s="263" customFormat="1" ht="55.5" customHeight="1">
      <c r="A194" s="224">
        <v>182</v>
      </c>
      <c r="B194" s="367"/>
      <c r="C194" s="270" t="s">
        <v>960</v>
      </c>
      <c r="D194" s="270"/>
      <c r="E194" s="208"/>
      <c r="F194" s="271">
        <v>3385.2</v>
      </c>
      <c r="G194" s="271">
        <v>6093.35</v>
      </c>
      <c r="H194" s="194">
        <f t="shared" si="2"/>
        <v>2708.1500000000005</v>
      </c>
      <c r="I194" s="269"/>
      <c r="J194" s="269"/>
      <c r="K194" s="323" t="s">
        <v>961</v>
      </c>
      <c r="L194" s="209" t="s">
        <v>815</v>
      </c>
      <c r="M194" s="275"/>
      <c r="N194" s="275"/>
      <c r="O194" s="262"/>
      <c r="P194" s="262"/>
    </row>
    <row r="195" spans="1:16" s="263" customFormat="1" ht="55.5" customHeight="1">
      <c r="A195" s="224">
        <v>183</v>
      </c>
      <c r="B195" s="367"/>
      <c r="C195" s="270" t="s">
        <v>962</v>
      </c>
      <c r="D195" s="270"/>
      <c r="E195" s="208"/>
      <c r="F195" s="271">
        <v>789.8</v>
      </c>
      <c r="G195" s="271">
        <v>3317.05</v>
      </c>
      <c r="H195" s="194">
        <f t="shared" si="2"/>
        <v>2527.25</v>
      </c>
      <c r="I195" s="269"/>
      <c r="J195" s="269"/>
      <c r="K195" s="323" t="s">
        <v>963</v>
      </c>
      <c r="L195" s="209" t="s">
        <v>815</v>
      </c>
      <c r="M195" s="275"/>
      <c r="N195" s="275"/>
      <c r="O195" s="262"/>
      <c r="P195" s="262"/>
    </row>
    <row r="196" spans="1:16" s="263" customFormat="1" ht="55.5" customHeight="1">
      <c r="A196" s="224">
        <v>184</v>
      </c>
      <c r="B196" s="367"/>
      <c r="C196" s="270" t="s">
        <v>964</v>
      </c>
      <c r="D196" s="270"/>
      <c r="E196" s="208"/>
      <c r="F196" s="271">
        <v>2342.8</v>
      </c>
      <c r="G196" s="271">
        <v>9840</v>
      </c>
      <c r="H196" s="194">
        <f t="shared" si="2"/>
        <v>7497.2</v>
      </c>
      <c r="I196" s="269"/>
      <c r="J196" s="269"/>
      <c r="K196" s="323" t="s">
        <v>965</v>
      </c>
      <c r="L196" s="209" t="s">
        <v>815</v>
      </c>
      <c r="M196" s="275"/>
      <c r="N196" s="275"/>
      <c r="O196" s="262"/>
      <c r="P196" s="262"/>
    </row>
    <row r="197" spans="1:16" s="263" customFormat="1" ht="55.5" customHeight="1">
      <c r="A197" s="224">
        <v>185</v>
      </c>
      <c r="B197" s="367"/>
      <c r="C197" s="270" t="s">
        <v>966</v>
      </c>
      <c r="D197" s="270"/>
      <c r="E197" s="208"/>
      <c r="F197" s="271">
        <v>5877.8</v>
      </c>
      <c r="G197" s="271">
        <v>10580</v>
      </c>
      <c r="H197" s="194">
        <f t="shared" si="2"/>
        <v>4702.2</v>
      </c>
      <c r="I197" s="269"/>
      <c r="J197" s="269"/>
      <c r="K197" s="323" t="s">
        <v>967</v>
      </c>
      <c r="L197" s="209" t="s">
        <v>815</v>
      </c>
      <c r="M197" s="275"/>
      <c r="N197" s="275"/>
      <c r="O197" s="262"/>
      <c r="P197" s="262"/>
    </row>
    <row r="198" spans="1:16" s="263" customFormat="1" ht="55.5" customHeight="1">
      <c r="A198" s="224">
        <v>186</v>
      </c>
      <c r="B198" s="367"/>
      <c r="C198" s="270" t="s">
        <v>968</v>
      </c>
      <c r="D198" s="270"/>
      <c r="E198" s="208"/>
      <c r="F198" s="271">
        <v>12342.72</v>
      </c>
      <c r="G198" s="271">
        <v>30857</v>
      </c>
      <c r="H198" s="194">
        <f t="shared" si="2"/>
        <v>18514.28</v>
      </c>
      <c r="I198" s="269"/>
      <c r="J198" s="269"/>
      <c r="K198" s="323" t="s">
        <v>969</v>
      </c>
      <c r="L198" s="209" t="s">
        <v>815</v>
      </c>
      <c r="M198" s="275"/>
      <c r="N198" s="275"/>
      <c r="O198" s="262"/>
      <c r="P198" s="262"/>
    </row>
    <row r="199" spans="1:16" s="263" customFormat="1" ht="55.5" customHeight="1">
      <c r="A199" s="224">
        <v>187</v>
      </c>
      <c r="B199" s="367"/>
      <c r="C199" s="270" t="s">
        <v>970</v>
      </c>
      <c r="D199" s="270"/>
      <c r="E199" s="208"/>
      <c r="F199" s="271">
        <v>1448.26</v>
      </c>
      <c r="G199" s="271">
        <v>1580</v>
      </c>
      <c r="H199" s="194">
        <f t="shared" si="2"/>
        <v>131.74</v>
      </c>
      <c r="I199" s="269"/>
      <c r="J199" s="269"/>
      <c r="K199" s="323" t="s">
        <v>971</v>
      </c>
      <c r="L199" s="209" t="s">
        <v>815</v>
      </c>
      <c r="M199" s="275"/>
      <c r="N199" s="275"/>
      <c r="O199" s="262"/>
      <c r="P199" s="262"/>
    </row>
    <row r="200" spans="1:16" s="263" customFormat="1" ht="55.5" customHeight="1">
      <c r="A200" s="224">
        <v>188</v>
      </c>
      <c r="B200" s="367"/>
      <c r="C200" s="270" t="s">
        <v>972</v>
      </c>
      <c r="D200" s="270"/>
      <c r="E200" s="208"/>
      <c r="F200" s="271">
        <v>11330</v>
      </c>
      <c r="G200" s="271">
        <v>30900</v>
      </c>
      <c r="H200" s="194">
        <f t="shared" si="2"/>
        <v>19570</v>
      </c>
      <c r="I200" s="269"/>
      <c r="J200" s="269"/>
      <c r="K200" s="323" t="s">
        <v>973</v>
      </c>
      <c r="L200" s="209" t="s">
        <v>815</v>
      </c>
      <c r="M200" s="275"/>
      <c r="N200" s="275"/>
      <c r="O200" s="262"/>
      <c r="P200" s="262"/>
    </row>
    <row r="201" spans="1:16" s="263" customFormat="1" ht="55.5" customHeight="1">
      <c r="A201" s="224">
        <v>189</v>
      </c>
      <c r="B201" s="367"/>
      <c r="C201" s="270" t="s">
        <v>974</v>
      </c>
      <c r="D201" s="270"/>
      <c r="E201" s="208"/>
      <c r="F201" s="271">
        <v>3505.88</v>
      </c>
      <c r="G201" s="271">
        <v>15500</v>
      </c>
      <c r="H201" s="194">
        <f t="shared" si="2"/>
        <v>11994.119999999999</v>
      </c>
      <c r="I201" s="269"/>
      <c r="J201" s="269"/>
      <c r="K201" s="323" t="s">
        <v>158</v>
      </c>
      <c r="L201" s="209" t="s">
        <v>815</v>
      </c>
      <c r="M201" s="275"/>
      <c r="N201" s="275"/>
      <c r="O201" s="262"/>
      <c r="P201" s="262"/>
    </row>
    <row r="202" spans="1:16" s="263" customFormat="1" ht="55.5" customHeight="1">
      <c r="A202" s="224">
        <v>190</v>
      </c>
      <c r="B202" s="367"/>
      <c r="C202" s="270" t="s">
        <v>1135</v>
      </c>
      <c r="D202" s="270"/>
      <c r="E202" s="208"/>
      <c r="F202" s="271">
        <v>2843.03</v>
      </c>
      <c r="G202" s="271">
        <v>4450</v>
      </c>
      <c r="H202" s="194">
        <f t="shared" si="2"/>
        <v>1606.9699999999998</v>
      </c>
      <c r="I202" s="269"/>
      <c r="J202" s="269"/>
      <c r="K202" s="323" t="s">
        <v>975</v>
      </c>
      <c r="L202" s="209" t="s">
        <v>815</v>
      </c>
      <c r="M202" s="275"/>
      <c r="N202" s="275"/>
      <c r="O202" s="262"/>
      <c r="P202" s="262"/>
    </row>
    <row r="203" spans="1:16" s="263" customFormat="1" ht="55.5" customHeight="1">
      <c r="A203" s="224">
        <v>191</v>
      </c>
      <c r="B203" s="367"/>
      <c r="C203" s="270" t="s">
        <v>637</v>
      </c>
      <c r="D203" s="270"/>
      <c r="E203" s="208"/>
      <c r="F203" s="271">
        <v>885.28</v>
      </c>
      <c r="G203" s="271">
        <v>1690</v>
      </c>
      <c r="H203" s="194">
        <f t="shared" si="2"/>
        <v>804.72</v>
      </c>
      <c r="I203" s="269"/>
      <c r="J203" s="269"/>
      <c r="K203" s="323" t="s">
        <v>638</v>
      </c>
      <c r="L203" s="209"/>
      <c r="M203" s="275"/>
      <c r="N203" s="275"/>
      <c r="O203" s="262"/>
      <c r="P203" s="262"/>
    </row>
    <row r="204" spans="1:16" s="263" customFormat="1" ht="55.5" customHeight="1">
      <c r="A204" s="224">
        <v>192</v>
      </c>
      <c r="B204" s="367"/>
      <c r="C204" s="270" t="s">
        <v>639</v>
      </c>
      <c r="D204" s="270"/>
      <c r="E204" s="208"/>
      <c r="F204" s="271">
        <v>23436.48</v>
      </c>
      <c r="G204" s="271">
        <v>26366</v>
      </c>
      <c r="H204" s="194">
        <f t="shared" si="2"/>
        <v>2929.5200000000004</v>
      </c>
      <c r="I204" s="269"/>
      <c r="J204" s="269"/>
      <c r="K204" s="323" t="s">
        <v>640</v>
      </c>
      <c r="L204" s="209"/>
      <c r="M204" s="275"/>
      <c r="N204" s="275"/>
      <c r="O204" s="262"/>
      <c r="P204" s="262"/>
    </row>
    <row r="205" spans="1:16" s="263" customFormat="1" ht="55.5" customHeight="1">
      <c r="A205" s="224">
        <v>193</v>
      </c>
      <c r="B205" s="367"/>
      <c r="C205" s="210" t="s">
        <v>792</v>
      </c>
      <c r="D205" s="210"/>
      <c r="E205" s="208">
        <v>2015</v>
      </c>
      <c r="F205" s="211">
        <v>479.15</v>
      </c>
      <c r="G205" s="211">
        <v>5750</v>
      </c>
      <c r="H205" s="194">
        <f aca="true" t="shared" si="3" ref="H205:H265">G205-F205</f>
        <v>5270.85</v>
      </c>
      <c r="I205" s="212"/>
      <c r="J205" s="212"/>
      <c r="K205" s="324" t="s">
        <v>793</v>
      </c>
      <c r="L205" s="209"/>
      <c r="M205" s="275"/>
      <c r="N205" s="275"/>
      <c r="O205" s="262"/>
      <c r="P205" s="262"/>
    </row>
    <row r="206" spans="1:16" s="263" customFormat="1" ht="55.5" customHeight="1">
      <c r="A206" s="224">
        <v>194</v>
      </c>
      <c r="B206" s="367"/>
      <c r="C206" s="210" t="s">
        <v>794</v>
      </c>
      <c r="D206" s="210"/>
      <c r="E206" s="208"/>
      <c r="F206" s="211">
        <v>3825</v>
      </c>
      <c r="G206" s="211">
        <v>13500</v>
      </c>
      <c r="H206" s="194">
        <f t="shared" si="3"/>
        <v>9675</v>
      </c>
      <c r="I206" s="212"/>
      <c r="J206" s="212"/>
      <c r="K206" s="324" t="s">
        <v>795</v>
      </c>
      <c r="L206" s="209"/>
      <c r="M206" s="275"/>
      <c r="N206" s="275"/>
      <c r="O206" s="262"/>
      <c r="P206" s="262"/>
    </row>
    <row r="207" spans="1:16" s="263" customFormat="1" ht="55.5" customHeight="1">
      <c r="A207" s="224">
        <v>195</v>
      </c>
      <c r="B207" s="367"/>
      <c r="C207" s="210" t="s">
        <v>796</v>
      </c>
      <c r="D207" s="210"/>
      <c r="E207" s="208"/>
      <c r="F207" s="211">
        <v>60000</v>
      </c>
      <c r="G207" s="211">
        <v>60000</v>
      </c>
      <c r="H207" s="194">
        <f t="shared" si="3"/>
        <v>0</v>
      </c>
      <c r="I207" s="212"/>
      <c r="J207" s="212"/>
      <c r="K207" s="324" t="s">
        <v>797</v>
      </c>
      <c r="L207" s="209"/>
      <c r="M207" s="275"/>
      <c r="N207" s="275"/>
      <c r="O207" s="262"/>
      <c r="P207" s="262"/>
    </row>
    <row r="208" spans="1:16" s="263" customFormat="1" ht="55.5" customHeight="1">
      <c r="A208" s="224">
        <v>196</v>
      </c>
      <c r="B208" s="367"/>
      <c r="C208" s="210" t="s">
        <v>1262</v>
      </c>
      <c r="D208" s="210"/>
      <c r="E208" s="208"/>
      <c r="F208" s="211">
        <v>58000</v>
      </c>
      <c r="G208" s="211">
        <v>58000</v>
      </c>
      <c r="H208" s="194">
        <f t="shared" si="3"/>
        <v>0</v>
      </c>
      <c r="I208" s="212"/>
      <c r="J208" s="212"/>
      <c r="K208" s="324" t="s">
        <v>1263</v>
      </c>
      <c r="L208" s="209" t="s">
        <v>1261</v>
      </c>
      <c r="M208" s="275"/>
      <c r="N208" s="275"/>
      <c r="O208" s="262"/>
      <c r="P208" s="262"/>
    </row>
    <row r="209" spans="1:16" s="263" customFormat="1" ht="55.5" customHeight="1">
      <c r="A209" s="224">
        <v>197</v>
      </c>
      <c r="B209" s="367"/>
      <c r="C209" s="210" t="s">
        <v>1264</v>
      </c>
      <c r="D209" s="210"/>
      <c r="E209" s="208"/>
      <c r="F209" s="211">
        <v>1379.56</v>
      </c>
      <c r="G209" s="211">
        <v>2365</v>
      </c>
      <c r="H209" s="194">
        <f t="shared" si="3"/>
        <v>985.44</v>
      </c>
      <c r="I209" s="212"/>
      <c r="J209" s="212"/>
      <c r="K209" s="324" t="s">
        <v>1265</v>
      </c>
      <c r="L209" s="209" t="s">
        <v>1261</v>
      </c>
      <c r="M209" s="275"/>
      <c r="N209" s="275"/>
      <c r="O209" s="262"/>
      <c r="P209" s="262"/>
    </row>
    <row r="210" spans="1:16" s="263" customFormat="1" ht="55.5" customHeight="1">
      <c r="A210" s="224">
        <v>198</v>
      </c>
      <c r="B210" s="367"/>
      <c r="C210" s="210" t="s">
        <v>1266</v>
      </c>
      <c r="D210" s="210"/>
      <c r="E210" s="208"/>
      <c r="F210" s="211">
        <v>114864.3</v>
      </c>
      <c r="G210" s="211">
        <v>114864.3</v>
      </c>
      <c r="H210" s="194">
        <f t="shared" si="3"/>
        <v>0</v>
      </c>
      <c r="I210" s="212"/>
      <c r="J210" s="212"/>
      <c r="K210" s="324" t="s">
        <v>1302</v>
      </c>
      <c r="L210" s="209" t="s">
        <v>1267</v>
      </c>
      <c r="M210" s="275"/>
      <c r="N210" s="275"/>
      <c r="O210" s="262"/>
      <c r="P210" s="262"/>
    </row>
    <row r="211" spans="1:16" s="263" customFormat="1" ht="55.5" customHeight="1">
      <c r="A211" s="224">
        <v>199</v>
      </c>
      <c r="B211" s="367"/>
      <c r="C211" s="210" t="s">
        <v>1268</v>
      </c>
      <c r="D211" s="210"/>
      <c r="E211" s="208"/>
      <c r="F211" s="211">
        <v>109592.11</v>
      </c>
      <c r="G211" s="211">
        <v>109592.11</v>
      </c>
      <c r="H211" s="194">
        <f t="shared" si="3"/>
        <v>0</v>
      </c>
      <c r="I211" s="212"/>
      <c r="J211" s="212"/>
      <c r="K211" s="324" t="s">
        <v>1273</v>
      </c>
      <c r="L211" s="209" t="s">
        <v>1269</v>
      </c>
      <c r="M211" s="275"/>
      <c r="N211" s="275"/>
      <c r="O211" s="315" t="s">
        <v>1270</v>
      </c>
      <c r="P211" s="262"/>
    </row>
    <row r="212" spans="1:16" s="263" customFormat="1" ht="55.5" customHeight="1">
      <c r="A212" s="224">
        <v>200</v>
      </c>
      <c r="B212" s="367"/>
      <c r="C212" s="210" t="s">
        <v>1271</v>
      </c>
      <c r="D212" s="210"/>
      <c r="E212" s="208"/>
      <c r="F212" s="211">
        <v>1229.54</v>
      </c>
      <c r="G212" s="211">
        <v>4540</v>
      </c>
      <c r="H212" s="194">
        <f t="shared" si="3"/>
        <v>3310.46</v>
      </c>
      <c r="I212" s="212"/>
      <c r="J212" s="212"/>
      <c r="K212" s="324" t="s">
        <v>1274</v>
      </c>
      <c r="L212" s="209"/>
      <c r="M212" s="275"/>
      <c r="N212" s="275"/>
      <c r="O212" s="262"/>
      <c r="P212" s="262"/>
    </row>
    <row r="213" spans="1:16" s="263" customFormat="1" ht="55.5" customHeight="1">
      <c r="A213" s="224">
        <v>201</v>
      </c>
      <c r="B213" s="367"/>
      <c r="C213" s="210" t="s">
        <v>1272</v>
      </c>
      <c r="D213" s="210"/>
      <c r="E213" s="208"/>
      <c r="F213" s="211">
        <v>1</v>
      </c>
      <c r="G213" s="211">
        <v>1</v>
      </c>
      <c r="H213" s="194">
        <f t="shared" si="3"/>
        <v>0</v>
      </c>
      <c r="I213" s="212"/>
      <c r="J213" s="212"/>
      <c r="K213" s="324" t="s">
        <v>1275</v>
      </c>
      <c r="L213" s="209"/>
      <c r="M213" s="275"/>
      <c r="N213" s="275"/>
      <c r="O213" s="262"/>
      <c r="P213" s="262"/>
    </row>
    <row r="214" spans="1:16" s="263" customFormat="1" ht="55.5" customHeight="1">
      <c r="A214" s="224">
        <v>202</v>
      </c>
      <c r="B214" s="367"/>
      <c r="C214" s="210" t="s">
        <v>1276</v>
      </c>
      <c r="D214" s="210"/>
      <c r="E214" s="208"/>
      <c r="F214" s="211">
        <v>647.5</v>
      </c>
      <c r="G214" s="211">
        <v>1110</v>
      </c>
      <c r="H214" s="194">
        <f t="shared" si="3"/>
        <v>462.5</v>
      </c>
      <c r="I214" s="212"/>
      <c r="J214" s="212"/>
      <c r="K214" s="324" t="s">
        <v>1279</v>
      </c>
      <c r="L214" s="209"/>
      <c r="M214" s="275"/>
      <c r="N214" s="275"/>
      <c r="O214" s="262"/>
      <c r="P214" s="262"/>
    </row>
    <row r="215" spans="1:16" s="263" customFormat="1" ht="55.5" customHeight="1">
      <c r="A215" s="224">
        <v>203</v>
      </c>
      <c r="B215" s="367"/>
      <c r="C215" s="210" t="s">
        <v>1277</v>
      </c>
      <c r="D215" s="210"/>
      <c r="E215" s="208"/>
      <c r="F215" s="211">
        <v>1235</v>
      </c>
      <c r="G215" s="211">
        <v>5700</v>
      </c>
      <c r="H215" s="194">
        <f t="shared" si="3"/>
        <v>4465</v>
      </c>
      <c r="I215" s="212"/>
      <c r="J215" s="212"/>
      <c r="K215" s="324" t="s">
        <v>1278</v>
      </c>
      <c r="L215" s="209"/>
      <c r="M215" s="275"/>
      <c r="N215" s="275"/>
      <c r="O215" s="262"/>
      <c r="P215" s="262"/>
    </row>
    <row r="216" spans="1:16" s="263" customFormat="1" ht="55.5" customHeight="1">
      <c r="A216" s="224">
        <v>204</v>
      </c>
      <c r="B216" s="367"/>
      <c r="C216" s="210" t="s">
        <v>1122</v>
      </c>
      <c r="D216" s="210"/>
      <c r="E216" s="208"/>
      <c r="F216" s="211">
        <v>5633.29</v>
      </c>
      <c r="G216" s="211">
        <v>26000</v>
      </c>
      <c r="H216" s="194">
        <f t="shared" si="3"/>
        <v>20366.71</v>
      </c>
      <c r="I216" s="212"/>
      <c r="J216" s="212"/>
      <c r="K216" s="324" t="s">
        <v>1301</v>
      </c>
      <c r="L216" s="209"/>
      <c r="M216" s="275"/>
      <c r="N216" s="275"/>
      <c r="O216" s="262"/>
      <c r="P216" s="262"/>
    </row>
    <row r="217" spans="1:16" s="348" customFormat="1" ht="55.5" customHeight="1">
      <c r="A217" s="336"/>
      <c r="B217" s="337"/>
      <c r="C217" s="338" t="s">
        <v>1315</v>
      </c>
      <c r="D217" s="339" t="s">
        <v>1314</v>
      </c>
      <c r="E217" s="340"/>
      <c r="F217" s="341">
        <v>277571</v>
      </c>
      <c r="G217" s="342">
        <v>277571</v>
      </c>
      <c r="H217" s="341">
        <f t="shared" si="3"/>
        <v>0</v>
      </c>
      <c r="I217" s="343">
        <v>90.9</v>
      </c>
      <c r="J217" s="343"/>
      <c r="K217" s="344" t="s">
        <v>1317</v>
      </c>
      <c r="L217" s="345" t="s">
        <v>1316</v>
      </c>
      <c r="M217" s="346"/>
      <c r="N217" s="346"/>
      <c r="O217" s="347" t="s">
        <v>1319</v>
      </c>
      <c r="P217" s="347" t="s">
        <v>1318</v>
      </c>
    </row>
    <row r="218" spans="1:16" s="348" customFormat="1" ht="55.5" customHeight="1">
      <c r="A218" s="336"/>
      <c r="B218" s="349" t="s">
        <v>1330</v>
      </c>
      <c r="C218" s="339" t="s">
        <v>1327</v>
      </c>
      <c r="D218" s="339" t="s">
        <v>1314</v>
      </c>
      <c r="E218" s="350"/>
      <c r="F218" s="351">
        <v>24370.76</v>
      </c>
      <c r="G218" s="342">
        <v>25000</v>
      </c>
      <c r="H218" s="341">
        <f t="shared" si="3"/>
        <v>629.2400000000016</v>
      </c>
      <c r="I218" s="343"/>
      <c r="J218" s="343"/>
      <c r="K218" s="352"/>
      <c r="L218" s="345" t="s">
        <v>1316</v>
      </c>
      <c r="M218" s="346"/>
      <c r="N218" s="346"/>
      <c r="O218" s="347" t="s">
        <v>1319</v>
      </c>
      <c r="P218" s="349"/>
    </row>
    <row r="219" spans="1:16" s="348" customFormat="1" ht="55.5" customHeight="1">
      <c r="A219" s="336"/>
      <c r="B219" s="349" t="s">
        <v>1330</v>
      </c>
      <c r="C219" s="339" t="s">
        <v>1326</v>
      </c>
      <c r="D219" s="339" t="s">
        <v>1320</v>
      </c>
      <c r="E219" s="350"/>
      <c r="F219" s="341">
        <v>23387</v>
      </c>
      <c r="G219" s="342">
        <v>23387</v>
      </c>
      <c r="H219" s="341">
        <f t="shared" si="3"/>
        <v>0</v>
      </c>
      <c r="I219" s="343"/>
      <c r="J219" s="343"/>
      <c r="K219" s="352"/>
      <c r="L219" s="345" t="s">
        <v>1316</v>
      </c>
      <c r="M219" s="346"/>
      <c r="N219" s="346"/>
      <c r="O219" s="347" t="s">
        <v>1319</v>
      </c>
      <c r="P219" s="349"/>
    </row>
    <row r="220" spans="1:16" s="348" customFormat="1" ht="55.5" customHeight="1">
      <c r="A220" s="336"/>
      <c r="B220" s="349" t="s">
        <v>1331</v>
      </c>
      <c r="C220" s="339" t="s">
        <v>1326</v>
      </c>
      <c r="D220" s="339" t="s">
        <v>1320</v>
      </c>
      <c r="E220" s="350"/>
      <c r="F220" s="341">
        <v>23387</v>
      </c>
      <c r="G220" s="342">
        <v>23387</v>
      </c>
      <c r="H220" s="341">
        <f t="shared" si="3"/>
        <v>0</v>
      </c>
      <c r="I220" s="343"/>
      <c r="J220" s="343"/>
      <c r="K220" s="352"/>
      <c r="L220" s="345" t="s">
        <v>1316</v>
      </c>
      <c r="M220" s="346"/>
      <c r="N220" s="346"/>
      <c r="O220" s="347"/>
      <c r="P220" s="349"/>
    </row>
    <row r="221" spans="1:16" s="348" customFormat="1" ht="55.5" customHeight="1">
      <c r="A221" s="336"/>
      <c r="B221" s="349" t="s">
        <v>1330</v>
      </c>
      <c r="C221" s="339" t="s">
        <v>1325</v>
      </c>
      <c r="D221" s="339" t="s">
        <v>1320</v>
      </c>
      <c r="E221" s="350"/>
      <c r="F221" s="341">
        <v>44434</v>
      </c>
      <c r="G221" s="342">
        <v>44434</v>
      </c>
      <c r="H221" s="341">
        <f t="shared" si="3"/>
        <v>0</v>
      </c>
      <c r="I221" s="343"/>
      <c r="J221" s="343"/>
      <c r="K221" s="352"/>
      <c r="L221" s="345" t="s">
        <v>1316</v>
      </c>
      <c r="M221" s="346"/>
      <c r="N221" s="346"/>
      <c r="O221" s="347" t="s">
        <v>1319</v>
      </c>
      <c r="P221" s="349"/>
    </row>
    <row r="222" spans="1:16" s="348" customFormat="1" ht="55.5" customHeight="1">
      <c r="A222" s="336"/>
      <c r="B222" s="349" t="s">
        <v>1330</v>
      </c>
      <c r="C222" s="339" t="s">
        <v>1324</v>
      </c>
      <c r="D222" s="339" t="s">
        <v>1320</v>
      </c>
      <c r="E222" s="350"/>
      <c r="F222" s="351">
        <v>2878.32</v>
      </c>
      <c r="G222" s="342">
        <v>3089</v>
      </c>
      <c r="H222" s="341">
        <f t="shared" si="3"/>
        <v>210.67999999999984</v>
      </c>
      <c r="I222" s="343"/>
      <c r="J222" s="343"/>
      <c r="K222" s="352"/>
      <c r="L222" s="345" t="s">
        <v>1316</v>
      </c>
      <c r="M222" s="346"/>
      <c r="N222" s="346"/>
      <c r="O222" s="347" t="s">
        <v>1319</v>
      </c>
      <c r="P222" s="349"/>
    </row>
    <row r="223" spans="1:16" s="348" customFormat="1" ht="55.5" customHeight="1">
      <c r="A223" s="336"/>
      <c r="B223" s="349" t="s">
        <v>1330</v>
      </c>
      <c r="C223" s="339" t="s">
        <v>1323</v>
      </c>
      <c r="D223" s="339" t="s">
        <v>1320</v>
      </c>
      <c r="E223" s="350"/>
      <c r="F223" s="351">
        <v>4599.7</v>
      </c>
      <c r="G223" s="342">
        <v>4936</v>
      </c>
      <c r="H223" s="341">
        <f t="shared" si="3"/>
        <v>336.3000000000002</v>
      </c>
      <c r="I223" s="343"/>
      <c r="J223" s="343"/>
      <c r="K223" s="352"/>
      <c r="L223" s="345" t="s">
        <v>1316</v>
      </c>
      <c r="M223" s="346"/>
      <c r="N223" s="346"/>
      <c r="O223" s="347" t="s">
        <v>1319</v>
      </c>
      <c r="P223" s="349"/>
    </row>
    <row r="224" spans="1:16" s="348" customFormat="1" ht="55.5" customHeight="1">
      <c r="A224" s="336"/>
      <c r="B224" s="349" t="s">
        <v>1330</v>
      </c>
      <c r="C224" s="339" t="s">
        <v>1322</v>
      </c>
      <c r="D224" s="339" t="s">
        <v>1320</v>
      </c>
      <c r="E224" s="350"/>
      <c r="F224" s="351">
        <v>1863.61</v>
      </c>
      <c r="G224" s="342">
        <v>2000</v>
      </c>
      <c r="H224" s="341">
        <f t="shared" si="3"/>
        <v>136.3900000000001</v>
      </c>
      <c r="I224" s="343"/>
      <c r="J224" s="343"/>
      <c r="K224" s="352"/>
      <c r="L224" s="345" t="s">
        <v>1316</v>
      </c>
      <c r="M224" s="346"/>
      <c r="N224" s="346"/>
      <c r="O224" s="347" t="s">
        <v>1319</v>
      </c>
      <c r="P224" s="349"/>
    </row>
    <row r="225" spans="1:16" s="348" customFormat="1" ht="55.5" customHeight="1">
      <c r="A225" s="336"/>
      <c r="B225" s="353" t="s">
        <v>1330</v>
      </c>
      <c r="C225" s="354" t="s">
        <v>1321</v>
      </c>
      <c r="D225" s="354" t="s">
        <v>1320</v>
      </c>
      <c r="E225" s="355"/>
      <c r="F225" s="356">
        <v>178176</v>
      </c>
      <c r="G225" s="342">
        <v>178176</v>
      </c>
      <c r="H225" s="341">
        <f t="shared" si="3"/>
        <v>0</v>
      </c>
      <c r="I225" s="343"/>
      <c r="J225" s="343"/>
      <c r="K225" s="352"/>
      <c r="L225" s="345" t="s">
        <v>1316</v>
      </c>
      <c r="M225" s="346"/>
      <c r="N225" s="346"/>
      <c r="O225" s="357" t="s">
        <v>1319</v>
      </c>
      <c r="P225" s="357" t="s">
        <v>1328</v>
      </c>
    </row>
    <row r="226" spans="1:16" s="348" customFormat="1" ht="55.5" customHeight="1">
      <c r="A226" s="336"/>
      <c r="B226" s="349" t="s">
        <v>1329</v>
      </c>
      <c r="C226" s="338" t="s">
        <v>1333</v>
      </c>
      <c r="D226" s="339" t="s">
        <v>1332</v>
      </c>
      <c r="E226" s="350"/>
      <c r="F226" s="351">
        <v>266944.8</v>
      </c>
      <c r="G226" s="342">
        <v>280548</v>
      </c>
      <c r="H226" s="341">
        <f t="shared" si="3"/>
        <v>13603.200000000012</v>
      </c>
      <c r="I226" s="349">
        <v>66.7</v>
      </c>
      <c r="J226" s="343"/>
      <c r="K226" s="358">
        <v>110113000089</v>
      </c>
      <c r="L226" s="345" t="s">
        <v>1316</v>
      </c>
      <c r="M226" s="346"/>
      <c r="N226" s="346"/>
      <c r="O226" s="347" t="s">
        <v>1319</v>
      </c>
      <c r="P226" s="347" t="s">
        <v>1334</v>
      </c>
    </row>
    <row r="227" spans="1:16" s="348" customFormat="1" ht="55.5" customHeight="1">
      <c r="A227" s="336"/>
      <c r="B227" s="359" t="s">
        <v>1329</v>
      </c>
      <c r="C227" s="360" t="s">
        <v>1342</v>
      </c>
      <c r="D227" s="360" t="s">
        <v>1332</v>
      </c>
      <c r="E227" s="361"/>
      <c r="F227" s="362">
        <v>29766</v>
      </c>
      <c r="G227" s="342">
        <v>29766</v>
      </c>
      <c r="H227" s="341">
        <f t="shared" si="3"/>
        <v>0</v>
      </c>
      <c r="I227" s="343"/>
      <c r="J227" s="343"/>
      <c r="K227" s="358"/>
      <c r="L227" s="345" t="s">
        <v>1316</v>
      </c>
      <c r="M227" s="346"/>
      <c r="N227" s="346"/>
      <c r="O227" s="363" t="s">
        <v>1319</v>
      </c>
      <c r="P227" s="359"/>
    </row>
    <row r="228" spans="1:16" s="348" customFormat="1" ht="55.5" customHeight="1">
      <c r="A228" s="336"/>
      <c r="B228" s="349" t="s">
        <v>1329</v>
      </c>
      <c r="C228" s="339" t="s">
        <v>1341</v>
      </c>
      <c r="D228" s="339" t="s">
        <v>1332</v>
      </c>
      <c r="E228" s="350"/>
      <c r="F228" s="341">
        <v>8255</v>
      </c>
      <c r="G228" s="342">
        <v>8255</v>
      </c>
      <c r="H228" s="341">
        <f t="shared" si="3"/>
        <v>0</v>
      </c>
      <c r="I228" s="343"/>
      <c r="J228" s="343"/>
      <c r="K228" s="358"/>
      <c r="L228" s="345" t="s">
        <v>1316</v>
      </c>
      <c r="M228" s="346"/>
      <c r="N228" s="346"/>
      <c r="O228" s="347" t="s">
        <v>1319</v>
      </c>
      <c r="P228" s="349"/>
    </row>
    <row r="229" spans="1:16" s="348" customFormat="1" ht="55.5" customHeight="1">
      <c r="A229" s="336"/>
      <c r="B229" s="349" t="s">
        <v>1329</v>
      </c>
      <c r="C229" s="339" t="s">
        <v>1341</v>
      </c>
      <c r="D229" s="339" t="s">
        <v>1332</v>
      </c>
      <c r="E229" s="350"/>
      <c r="F229" s="341">
        <v>8255</v>
      </c>
      <c r="G229" s="342">
        <v>8255</v>
      </c>
      <c r="H229" s="341">
        <f t="shared" si="3"/>
        <v>0</v>
      </c>
      <c r="I229" s="343"/>
      <c r="J229" s="343"/>
      <c r="K229" s="358"/>
      <c r="L229" s="345" t="s">
        <v>1316</v>
      </c>
      <c r="M229" s="346"/>
      <c r="N229" s="346"/>
      <c r="O229" s="347" t="s">
        <v>1319</v>
      </c>
      <c r="P229" s="349"/>
    </row>
    <row r="230" spans="1:16" s="348" customFormat="1" ht="55.5" customHeight="1">
      <c r="A230" s="336"/>
      <c r="B230" s="349" t="s">
        <v>1329</v>
      </c>
      <c r="C230" s="339" t="s">
        <v>1340</v>
      </c>
      <c r="D230" s="339" t="s">
        <v>1332</v>
      </c>
      <c r="E230" s="350"/>
      <c r="F230" s="341">
        <v>1180</v>
      </c>
      <c r="G230" s="342">
        <v>1180</v>
      </c>
      <c r="H230" s="341">
        <f t="shared" si="3"/>
        <v>0</v>
      </c>
      <c r="I230" s="343"/>
      <c r="J230" s="343"/>
      <c r="K230" s="358"/>
      <c r="L230" s="345" t="s">
        <v>1316</v>
      </c>
      <c r="M230" s="346"/>
      <c r="N230" s="346"/>
      <c r="O230" s="347" t="s">
        <v>1319</v>
      </c>
      <c r="P230" s="349"/>
    </row>
    <row r="231" spans="1:16" s="348" customFormat="1" ht="55.5" customHeight="1">
      <c r="A231" s="336"/>
      <c r="B231" s="349" t="s">
        <v>1329</v>
      </c>
      <c r="C231" s="339" t="s">
        <v>1340</v>
      </c>
      <c r="D231" s="339" t="s">
        <v>1332</v>
      </c>
      <c r="E231" s="350"/>
      <c r="F231" s="341">
        <v>2500</v>
      </c>
      <c r="G231" s="342">
        <v>2500</v>
      </c>
      <c r="H231" s="341">
        <f t="shared" si="3"/>
        <v>0</v>
      </c>
      <c r="I231" s="343"/>
      <c r="J231" s="343"/>
      <c r="K231" s="358"/>
      <c r="L231" s="345" t="s">
        <v>1316</v>
      </c>
      <c r="M231" s="346"/>
      <c r="N231" s="346"/>
      <c r="O231" s="347" t="s">
        <v>1319</v>
      </c>
      <c r="P231" s="349"/>
    </row>
    <row r="232" spans="1:16" s="348" customFormat="1" ht="55.5" customHeight="1">
      <c r="A232" s="336"/>
      <c r="B232" s="349" t="s">
        <v>1329</v>
      </c>
      <c r="C232" s="339" t="s">
        <v>1339</v>
      </c>
      <c r="D232" s="339" t="s">
        <v>1332</v>
      </c>
      <c r="E232" s="350"/>
      <c r="F232" s="341">
        <v>1180</v>
      </c>
      <c r="G232" s="342">
        <v>1180</v>
      </c>
      <c r="H232" s="341">
        <f t="shared" si="3"/>
        <v>0</v>
      </c>
      <c r="I232" s="343"/>
      <c r="J232" s="343"/>
      <c r="K232" s="358"/>
      <c r="L232" s="345" t="s">
        <v>1316</v>
      </c>
      <c r="M232" s="346"/>
      <c r="N232" s="346"/>
      <c r="O232" s="347" t="s">
        <v>1319</v>
      </c>
      <c r="P232" s="349"/>
    </row>
    <row r="233" spans="1:16" s="348" customFormat="1" ht="55.5" customHeight="1">
      <c r="A233" s="336"/>
      <c r="B233" s="353" t="s">
        <v>1336</v>
      </c>
      <c r="C233" s="354" t="s">
        <v>1338</v>
      </c>
      <c r="D233" s="354" t="s">
        <v>1332</v>
      </c>
      <c r="E233" s="355"/>
      <c r="F233" s="356">
        <v>57174</v>
      </c>
      <c r="G233" s="342">
        <v>57174</v>
      </c>
      <c r="H233" s="341">
        <f t="shared" si="3"/>
        <v>0</v>
      </c>
      <c r="I233" s="343"/>
      <c r="J233" s="343"/>
      <c r="K233" s="358"/>
      <c r="L233" s="345" t="s">
        <v>1316</v>
      </c>
      <c r="M233" s="346"/>
      <c r="N233" s="346"/>
      <c r="O233" s="357" t="s">
        <v>1319</v>
      </c>
      <c r="P233" s="353"/>
    </row>
    <row r="234" spans="1:16" s="348" customFormat="1" ht="55.5" customHeight="1">
      <c r="A234" s="336"/>
      <c r="B234" s="353" t="s">
        <v>1336</v>
      </c>
      <c r="C234" s="354" t="s">
        <v>1337</v>
      </c>
      <c r="D234" s="354" t="s">
        <v>1332</v>
      </c>
      <c r="E234" s="355"/>
      <c r="F234" s="356">
        <v>57174</v>
      </c>
      <c r="G234" s="342">
        <v>57174</v>
      </c>
      <c r="H234" s="341">
        <f t="shared" si="3"/>
        <v>0</v>
      </c>
      <c r="I234" s="343"/>
      <c r="J234" s="343"/>
      <c r="K234" s="358"/>
      <c r="L234" s="345" t="s">
        <v>1316</v>
      </c>
      <c r="M234" s="346"/>
      <c r="N234" s="346"/>
      <c r="O234" s="357" t="s">
        <v>1319</v>
      </c>
      <c r="P234" s="357" t="s">
        <v>1343</v>
      </c>
    </row>
    <row r="235" spans="1:16" s="348" customFormat="1" ht="55.5" customHeight="1">
      <c r="A235" s="336"/>
      <c r="B235" s="349" t="s">
        <v>1336</v>
      </c>
      <c r="C235" s="339" t="s">
        <v>1335</v>
      </c>
      <c r="D235" s="339" t="s">
        <v>1332</v>
      </c>
      <c r="E235" s="350"/>
      <c r="F235" s="341">
        <v>5584</v>
      </c>
      <c r="G235" s="342">
        <v>5584</v>
      </c>
      <c r="H235" s="341">
        <f t="shared" si="3"/>
        <v>0</v>
      </c>
      <c r="I235" s="343"/>
      <c r="J235" s="343"/>
      <c r="K235" s="358"/>
      <c r="L235" s="345" t="s">
        <v>1316</v>
      </c>
      <c r="M235" s="346"/>
      <c r="N235" s="346"/>
      <c r="O235" s="347" t="s">
        <v>1319</v>
      </c>
      <c r="P235" s="349"/>
    </row>
    <row r="236" spans="1:16" s="348" customFormat="1" ht="55.5" customHeight="1">
      <c r="A236" s="336"/>
      <c r="B236" s="349" t="s">
        <v>1336</v>
      </c>
      <c r="C236" s="339" t="s">
        <v>1335</v>
      </c>
      <c r="D236" s="339" t="s">
        <v>1332</v>
      </c>
      <c r="E236" s="350"/>
      <c r="F236" s="341">
        <v>5584</v>
      </c>
      <c r="G236" s="342">
        <v>5584</v>
      </c>
      <c r="H236" s="341">
        <f t="shared" si="3"/>
        <v>0</v>
      </c>
      <c r="I236" s="343"/>
      <c r="J236" s="343"/>
      <c r="K236" s="358"/>
      <c r="L236" s="345" t="s">
        <v>1316</v>
      </c>
      <c r="M236" s="346"/>
      <c r="N236" s="346"/>
      <c r="O236" s="347" t="s">
        <v>1319</v>
      </c>
      <c r="P236" s="349"/>
    </row>
    <row r="237" spans="1:16" s="348" customFormat="1" ht="144.75" customHeight="1">
      <c r="A237" s="336"/>
      <c r="B237" s="337"/>
      <c r="C237" s="338" t="s">
        <v>1345</v>
      </c>
      <c r="D237" s="339" t="s">
        <v>1344</v>
      </c>
      <c r="E237" s="350"/>
      <c r="F237" s="351">
        <v>244441.26</v>
      </c>
      <c r="G237" s="342">
        <v>4888826</v>
      </c>
      <c r="H237" s="341">
        <f t="shared" si="3"/>
        <v>4644384.74</v>
      </c>
      <c r="I237" s="343"/>
      <c r="J237" s="343"/>
      <c r="K237" s="364"/>
      <c r="L237" s="345" t="s">
        <v>1316</v>
      </c>
      <c r="M237" s="346"/>
      <c r="N237" s="346"/>
      <c r="O237" s="347" t="s">
        <v>1319</v>
      </c>
      <c r="P237" s="347" t="s">
        <v>1400</v>
      </c>
    </row>
    <row r="238" spans="1:16" s="348" customFormat="1" ht="55.5" customHeight="1">
      <c r="A238" s="336"/>
      <c r="B238" s="337"/>
      <c r="C238" s="338" t="s">
        <v>1354</v>
      </c>
      <c r="D238" s="339" t="s">
        <v>1346</v>
      </c>
      <c r="E238" s="350"/>
      <c r="F238" s="351">
        <v>0.01</v>
      </c>
      <c r="G238" s="342">
        <v>0.01</v>
      </c>
      <c r="H238" s="341">
        <f t="shared" si="3"/>
        <v>0</v>
      </c>
      <c r="I238" s="349">
        <v>118.7</v>
      </c>
      <c r="J238" s="343"/>
      <c r="K238" s="364" t="s">
        <v>1355</v>
      </c>
      <c r="L238" s="345" t="s">
        <v>1316</v>
      </c>
      <c r="M238" s="346"/>
      <c r="N238" s="346"/>
      <c r="O238" s="347" t="s">
        <v>1356</v>
      </c>
      <c r="P238" s="365"/>
    </row>
    <row r="239" spans="1:16" s="348" customFormat="1" ht="55.5" customHeight="1">
      <c r="A239" s="336"/>
      <c r="B239" s="337"/>
      <c r="C239" s="339" t="s">
        <v>1353</v>
      </c>
      <c r="D239" s="339" t="s">
        <v>1346</v>
      </c>
      <c r="E239" s="350"/>
      <c r="F239" s="341">
        <v>1056</v>
      </c>
      <c r="G239" s="342">
        <v>1056</v>
      </c>
      <c r="H239" s="341">
        <f t="shared" si="3"/>
        <v>0</v>
      </c>
      <c r="I239" s="349"/>
      <c r="J239" s="343"/>
      <c r="K239" s="364"/>
      <c r="L239" s="345" t="s">
        <v>1316</v>
      </c>
      <c r="M239" s="346"/>
      <c r="N239" s="346"/>
      <c r="O239" s="363" t="s">
        <v>1319</v>
      </c>
      <c r="P239" s="365"/>
    </row>
    <row r="240" spans="1:16" s="348" customFormat="1" ht="55.5" customHeight="1">
      <c r="A240" s="336"/>
      <c r="B240" s="337"/>
      <c r="C240" s="339" t="s">
        <v>1352</v>
      </c>
      <c r="D240" s="339" t="s">
        <v>1346</v>
      </c>
      <c r="E240" s="350"/>
      <c r="F240" s="351">
        <v>1141.38</v>
      </c>
      <c r="G240" s="342">
        <v>1250</v>
      </c>
      <c r="H240" s="341">
        <f t="shared" si="3"/>
        <v>108.61999999999989</v>
      </c>
      <c r="I240" s="349"/>
      <c r="J240" s="343"/>
      <c r="K240" s="364"/>
      <c r="L240" s="345" t="s">
        <v>1316</v>
      </c>
      <c r="M240" s="346"/>
      <c r="N240" s="346"/>
      <c r="O240" s="347" t="s">
        <v>1319</v>
      </c>
      <c r="P240" s="365"/>
    </row>
    <row r="241" spans="1:16" s="348" customFormat="1" ht="55.5" customHeight="1">
      <c r="A241" s="336"/>
      <c r="B241" s="337"/>
      <c r="C241" s="339" t="s">
        <v>1351</v>
      </c>
      <c r="D241" s="339" t="s">
        <v>1346</v>
      </c>
      <c r="E241" s="350"/>
      <c r="F241" s="341">
        <v>2833</v>
      </c>
      <c r="G241" s="342">
        <v>2833</v>
      </c>
      <c r="H241" s="341">
        <f t="shared" si="3"/>
        <v>0</v>
      </c>
      <c r="I241" s="349"/>
      <c r="J241" s="343"/>
      <c r="K241" s="364"/>
      <c r="L241" s="345" t="s">
        <v>1316</v>
      </c>
      <c r="M241" s="346"/>
      <c r="N241" s="346"/>
      <c r="O241" s="347" t="s">
        <v>1319</v>
      </c>
      <c r="P241" s="365"/>
    </row>
    <row r="242" spans="1:16" s="348" customFormat="1" ht="55.5" customHeight="1">
      <c r="A242" s="336"/>
      <c r="B242" s="337"/>
      <c r="C242" s="339" t="s">
        <v>1351</v>
      </c>
      <c r="D242" s="339" t="s">
        <v>1346</v>
      </c>
      <c r="E242" s="350"/>
      <c r="F242" s="341">
        <v>2833</v>
      </c>
      <c r="G242" s="342">
        <v>2833</v>
      </c>
      <c r="H242" s="341">
        <f t="shared" si="3"/>
        <v>0</v>
      </c>
      <c r="I242" s="349"/>
      <c r="J242" s="343"/>
      <c r="K242" s="364"/>
      <c r="L242" s="345" t="s">
        <v>1316</v>
      </c>
      <c r="M242" s="346"/>
      <c r="N242" s="346"/>
      <c r="O242" s="347" t="s">
        <v>1319</v>
      </c>
      <c r="P242" s="365"/>
    </row>
    <row r="243" spans="1:16" s="348" customFormat="1" ht="55.5" customHeight="1">
      <c r="A243" s="336"/>
      <c r="B243" s="337"/>
      <c r="C243" s="339" t="s">
        <v>1351</v>
      </c>
      <c r="D243" s="339" t="s">
        <v>1346</v>
      </c>
      <c r="E243" s="350"/>
      <c r="F243" s="341">
        <v>3412</v>
      </c>
      <c r="G243" s="342">
        <v>3412</v>
      </c>
      <c r="H243" s="341">
        <f t="shared" si="3"/>
        <v>0</v>
      </c>
      <c r="I243" s="349"/>
      <c r="J243" s="343"/>
      <c r="K243" s="364"/>
      <c r="L243" s="345" t="s">
        <v>1316</v>
      </c>
      <c r="M243" s="346"/>
      <c r="N243" s="346"/>
      <c r="O243" s="347" t="s">
        <v>1319</v>
      </c>
      <c r="P243" s="365"/>
    </row>
    <row r="244" spans="1:16" s="348" customFormat="1" ht="55.5" customHeight="1">
      <c r="A244" s="336"/>
      <c r="B244" s="337"/>
      <c r="C244" s="339" t="s">
        <v>1350</v>
      </c>
      <c r="D244" s="339" t="s">
        <v>1346</v>
      </c>
      <c r="E244" s="350"/>
      <c r="F244" s="351">
        <v>15590.14</v>
      </c>
      <c r="G244" s="342">
        <v>16451</v>
      </c>
      <c r="H244" s="341">
        <f t="shared" si="3"/>
        <v>860.8600000000006</v>
      </c>
      <c r="I244" s="349"/>
      <c r="J244" s="343"/>
      <c r="K244" s="364"/>
      <c r="L244" s="345" t="s">
        <v>1316</v>
      </c>
      <c r="M244" s="346"/>
      <c r="N244" s="346"/>
      <c r="O244" s="347" t="s">
        <v>1319</v>
      </c>
      <c r="P244" s="365"/>
    </row>
    <row r="245" spans="1:16" s="348" customFormat="1" ht="55.5" customHeight="1">
      <c r="A245" s="336"/>
      <c r="B245" s="337"/>
      <c r="C245" s="339" t="s">
        <v>1349</v>
      </c>
      <c r="D245" s="339" t="s">
        <v>1346</v>
      </c>
      <c r="E245" s="350"/>
      <c r="F245" s="341">
        <v>2293</v>
      </c>
      <c r="G245" s="342">
        <v>2293</v>
      </c>
      <c r="H245" s="341">
        <f t="shared" si="3"/>
        <v>0</v>
      </c>
      <c r="I245" s="349"/>
      <c r="J245" s="343"/>
      <c r="K245" s="364"/>
      <c r="L245" s="345" t="s">
        <v>1316</v>
      </c>
      <c r="M245" s="346"/>
      <c r="N245" s="346"/>
      <c r="O245" s="347" t="s">
        <v>1319</v>
      </c>
      <c r="P245" s="365"/>
    </row>
    <row r="246" spans="1:16" s="348" customFormat="1" ht="55.5" customHeight="1">
      <c r="A246" s="336"/>
      <c r="B246" s="337"/>
      <c r="C246" s="354" t="s">
        <v>1348</v>
      </c>
      <c r="D246" s="354" t="s">
        <v>1346</v>
      </c>
      <c r="E246" s="355"/>
      <c r="F246" s="356">
        <v>161728</v>
      </c>
      <c r="G246" s="342">
        <v>161728</v>
      </c>
      <c r="H246" s="341">
        <f t="shared" si="3"/>
        <v>0</v>
      </c>
      <c r="I246" s="353"/>
      <c r="J246" s="343"/>
      <c r="K246" s="364"/>
      <c r="L246" s="345" t="s">
        <v>1316</v>
      </c>
      <c r="M246" s="346"/>
      <c r="N246" s="346"/>
      <c r="O246" s="357" t="s">
        <v>1319</v>
      </c>
      <c r="P246" s="357"/>
    </row>
    <row r="247" spans="1:16" s="348" customFormat="1" ht="55.5" customHeight="1">
      <c r="A247" s="336"/>
      <c r="B247" s="337"/>
      <c r="C247" s="339" t="s">
        <v>1347</v>
      </c>
      <c r="D247" s="339" t="s">
        <v>1346</v>
      </c>
      <c r="E247" s="350"/>
      <c r="F247" s="341">
        <v>1232</v>
      </c>
      <c r="G247" s="342">
        <v>1232</v>
      </c>
      <c r="H247" s="341">
        <f t="shared" si="3"/>
        <v>0</v>
      </c>
      <c r="I247" s="349"/>
      <c r="J247" s="343"/>
      <c r="K247" s="364"/>
      <c r="L247" s="345" t="s">
        <v>1316</v>
      </c>
      <c r="M247" s="346"/>
      <c r="N247" s="346"/>
      <c r="O247" s="347" t="s">
        <v>1319</v>
      </c>
      <c r="P247" s="365"/>
    </row>
    <row r="248" spans="1:16" s="348" customFormat="1" ht="55.5" customHeight="1">
      <c r="A248" s="336"/>
      <c r="B248" s="337"/>
      <c r="C248" s="338" t="s">
        <v>1396</v>
      </c>
      <c r="D248" s="339" t="s">
        <v>1357</v>
      </c>
      <c r="E248" s="350"/>
      <c r="F248" s="351">
        <v>75500</v>
      </c>
      <c r="G248" s="342">
        <v>75500</v>
      </c>
      <c r="H248" s="341">
        <f t="shared" si="3"/>
        <v>0</v>
      </c>
      <c r="I248" s="349">
        <v>136.7</v>
      </c>
      <c r="J248" s="343"/>
      <c r="K248" s="366"/>
      <c r="L248" s="345" t="s">
        <v>1316</v>
      </c>
      <c r="M248" s="346"/>
      <c r="N248" s="346"/>
      <c r="O248" s="347" t="s">
        <v>1319</v>
      </c>
      <c r="P248" s="357" t="s">
        <v>1401</v>
      </c>
    </row>
    <row r="249" spans="1:16" s="348" customFormat="1" ht="55.5" customHeight="1">
      <c r="A249" s="336"/>
      <c r="B249" s="349" t="s">
        <v>1363</v>
      </c>
      <c r="C249" s="339" t="s">
        <v>1325</v>
      </c>
      <c r="D249" s="339" t="s">
        <v>1357</v>
      </c>
      <c r="E249" s="350"/>
      <c r="F249" s="341">
        <v>293</v>
      </c>
      <c r="G249" s="342">
        <v>293</v>
      </c>
      <c r="H249" s="341">
        <f t="shared" si="3"/>
        <v>0</v>
      </c>
      <c r="I249" s="343"/>
      <c r="J249" s="343"/>
      <c r="K249" s="364"/>
      <c r="L249" s="345" t="s">
        <v>1316</v>
      </c>
      <c r="M249" s="346"/>
      <c r="N249" s="346"/>
      <c r="O249" s="347" t="s">
        <v>1319</v>
      </c>
      <c r="P249" s="365"/>
    </row>
    <row r="250" spans="1:16" s="348" customFormat="1" ht="55.5" customHeight="1">
      <c r="A250" s="336"/>
      <c r="B250" s="349" t="s">
        <v>1363</v>
      </c>
      <c r="C250" s="339" t="s">
        <v>1362</v>
      </c>
      <c r="D250" s="339" t="s">
        <v>1357</v>
      </c>
      <c r="E250" s="350"/>
      <c r="F250" s="341">
        <v>130587</v>
      </c>
      <c r="G250" s="342">
        <v>130587</v>
      </c>
      <c r="H250" s="341">
        <f t="shared" si="3"/>
        <v>0</v>
      </c>
      <c r="I250" s="343"/>
      <c r="J250" s="343"/>
      <c r="K250" s="364"/>
      <c r="L250" s="345" t="s">
        <v>1316</v>
      </c>
      <c r="M250" s="346"/>
      <c r="N250" s="346"/>
      <c r="O250" s="347" t="s">
        <v>1319</v>
      </c>
      <c r="P250" s="365"/>
    </row>
    <row r="251" spans="1:16" s="348" customFormat="1" ht="55.5" customHeight="1">
      <c r="A251" s="336"/>
      <c r="B251" s="349" t="s">
        <v>1363</v>
      </c>
      <c r="C251" s="339" t="s">
        <v>1325</v>
      </c>
      <c r="D251" s="339" t="s">
        <v>1357</v>
      </c>
      <c r="E251" s="350"/>
      <c r="F251" s="341">
        <v>52847.93</v>
      </c>
      <c r="G251" s="342">
        <v>52847.93</v>
      </c>
      <c r="H251" s="341">
        <f t="shared" si="3"/>
        <v>0</v>
      </c>
      <c r="I251" s="343"/>
      <c r="J251" s="343"/>
      <c r="K251" s="364"/>
      <c r="L251" s="345" t="s">
        <v>1316</v>
      </c>
      <c r="M251" s="346"/>
      <c r="N251" s="346"/>
      <c r="O251" s="347" t="s">
        <v>1319</v>
      </c>
      <c r="P251" s="365"/>
    </row>
    <row r="252" spans="1:16" s="348" customFormat="1" ht="55.5" customHeight="1">
      <c r="A252" s="336"/>
      <c r="B252" s="349" t="s">
        <v>1363</v>
      </c>
      <c r="C252" s="339" t="s">
        <v>1361</v>
      </c>
      <c r="D252" s="339" t="s">
        <v>1357</v>
      </c>
      <c r="E252" s="350"/>
      <c r="F252" s="341">
        <v>416.67</v>
      </c>
      <c r="G252" s="342">
        <v>416.67</v>
      </c>
      <c r="H252" s="341">
        <f t="shared" si="3"/>
        <v>0</v>
      </c>
      <c r="I252" s="343"/>
      <c r="J252" s="343"/>
      <c r="K252" s="364"/>
      <c r="L252" s="345" t="s">
        <v>1316</v>
      </c>
      <c r="M252" s="346"/>
      <c r="N252" s="346"/>
      <c r="O252" s="347" t="s">
        <v>1319</v>
      </c>
      <c r="P252" s="365"/>
    </row>
    <row r="253" spans="1:16" s="348" customFormat="1" ht="55.5" customHeight="1">
      <c r="A253" s="336"/>
      <c r="B253" s="349" t="s">
        <v>1363</v>
      </c>
      <c r="C253" s="339" t="s">
        <v>1361</v>
      </c>
      <c r="D253" s="339" t="s">
        <v>1357</v>
      </c>
      <c r="E253" s="350"/>
      <c r="F253" s="341">
        <v>416.67</v>
      </c>
      <c r="G253" s="342">
        <v>416.67</v>
      </c>
      <c r="H253" s="341">
        <f>G253-F253</f>
        <v>0</v>
      </c>
      <c r="I253" s="343"/>
      <c r="J253" s="343"/>
      <c r="K253" s="364"/>
      <c r="L253" s="345" t="s">
        <v>1316</v>
      </c>
      <c r="M253" s="346"/>
      <c r="N253" s="346"/>
      <c r="O253" s="347" t="s">
        <v>1319</v>
      </c>
      <c r="P253" s="365"/>
    </row>
    <row r="254" spans="1:16" s="348" customFormat="1" ht="55.5" customHeight="1">
      <c r="A254" s="336"/>
      <c r="B254" s="349" t="s">
        <v>1363</v>
      </c>
      <c r="C254" s="339" t="s">
        <v>1360</v>
      </c>
      <c r="D254" s="339" t="s">
        <v>1357</v>
      </c>
      <c r="E254" s="350"/>
      <c r="F254" s="351">
        <v>5550.99</v>
      </c>
      <c r="G254" s="342">
        <v>5717</v>
      </c>
      <c r="H254" s="341">
        <f t="shared" si="3"/>
        <v>166.01000000000022</v>
      </c>
      <c r="I254" s="343"/>
      <c r="J254" s="343"/>
      <c r="K254" s="364"/>
      <c r="L254" s="345" t="s">
        <v>1316</v>
      </c>
      <c r="M254" s="346"/>
      <c r="N254" s="346"/>
      <c r="O254" s="347" t="s">
        <v>1319</v>
      </c>
      <c r="P254" s="365"/>
    </row>
    <row r="255" spans="1:16" s="348" customFormat="1" ht="55.5" customHeight="1">
      <c r="A255" s="336"/>
      <c r="B255" s="349" t="s">
        <v>1363</v>
      </c>
      <c r="C255" s="339" t="s">
        <v>1360</v>
      </c>
      <c r="D255" s="339" t="s">
        <v>1357</v>
      </c>
      <c r="E255" s="350"/>
      <c r="F255" s="351">
        <v>5548.22</v>
      </c>
      <c r="G255" s="342">
        <v>5714</v>
      </c>
      <c r="H255" s="341">
        <f t="shared" si="3"/>
        <v>165.77999999999975</v>
      </c>
      <c r="I255" s="343"/>
      <c r="J255" s="343"/>
      <c r="K255" s="364"/>
      <c r="L255" s="345" t="s">
        <v>1316</v>
      </c>
      <c r="M255" s="346"/>
      <c r="N255" s="346"/>
      <c r="O255" s="347" t="s">
        <v>1319</v>
      </c>
      <c r="P255" s="365"/>
    </row>
    <row r="256" spans="1:16" s="348" customFormat="1" ht="55.5" customHeight="1">
      <c r="A256" s="336"/>
      <c r="B256" s="349" t="s">
        <v>1363</v>
      </c>
      <c r="C256" s="339" t="s">
        <v>1359</v>
      </c>
      <c r="D256" s="339" t="s">
        <v>1357</v>
      </c>
      <c r="E256" s="350"/>
      <c r="F256" s="351">
        <v>317271.71</v>
      </c>
      <c r="G256" s="342">
        <v>677931</v>
      </c>
      <c r="H256" s="341">
        <f t="shared" si="3"/>
        <v>360659.29</v>
      </c>
      <c r="I256" s="343"/>
      <c r="J256" s="343"/>
      <c r="K256" s="364"/>
      <c r="L256" s="345" t="s">
        <v>1316</v>
      </c>
      <c r="M256" s="346"/>
      <c r="N256" s="346"/>
      <c r="O256" s="357" t="s">
        <v>1319</v>
      </c>
      <c r="P256" s="365"/>
    </row>
    <row r="257" spans="1:16" s="348" customFormat="1" ht="55.5" customHeight="1">
      <c r="A257" s="336"/>
      <c r="B257" s="349" t="s">
        <v>1363</v>
      </c>
      <c r="C257" s="339" t="s">
        <v>1358</v>
      </c>
      <c r="D257" s="339" t="s">
        <v>1357</v>
      </c>
      <c r="E257" s="350"/>
      <c r="F257" s="351">
        <v>73991.4</v>
      </c>
      <c r="G257" s="342">
        <v>710317</v>
      </c>
      <c r="H257" s="341">
        <f t="shared" si="3"/>
        <v>636325.6</v>
      </c>
      <c r="I257" s="343"/>
      <c r="J257" s="343"/>
      <c r="K257" s="364"/>
      <c r="L257" s="345" t="s">
        <v>1316</v>
      </c>
      <c r="M257" s="346"/>
      <c r="N257" s="346"/>
      <c r="O257" s="357" t="s">
        <v>1319</v>
      </c>
      <c r="P257" s="365"/>
    </row>
    <row r="258" spans="1:16" s="348" customFormat="1" ht="55.5" customHeight="1">
      <c r="A258" s="336"/>
      <c r="B258" s="349"/>
      <c r="C258" s="338" t="s">
        <v>1372</v>
      </c>
      <c r="D258" s="339" t="s">
        <v>1364</v>
      </c>
      <c r="E258" s="350"/>
      <c r="F258" s="351">
        <v>183900</v>
      </c>
      <c r="G258" s="342">
        <v>183900</v>
      </c>
      <c r="H258" s="341">
        <f t="shared" si="3"/>
        <v>0</v>
      </c>
      <c r="I258" s="349">
        <v>146.7</v>
      </c>
      <c r="J258" s="343"/>
      <c r="K258" s="364" t="s">
        <v>1373</v>
      </c>
      <c r="L258" s="345" t="s">
        <v>1316</v>
      </c>
      <c r="M258" s="346"/>
      <c r="N258" s="346"/>
      <c r="O258" s="347" t="s">
        <v>1374</v>
      </c>
      <c r="P258" s="365"/>
    </row>
    <row r="259" spans="1:16" s="348" customFormat="1" ht="55.5" customHeight="1">
      <c r="A259" s="336"/>
      <c r="B259" s="349" t="s">
        <v>1366</v>
      </c>
      <c r="C259" s="339" t="s">
        <v>1371</v>
      </c>
      <c r="D259" s="339" t="s">
        <v>1364</v>
      </c>
      <c r="E259" s="350"/>
      <c r="F259" s="341">
        <v>4789</v>
      </c>
      <c r="G259" s="342">
        <v>4789</v>
      </c>
      <c r="H259" s="341">
        <f t="shared" si="3"/>
        <v>0</v>
      </c>
      <c r="I259" s="343"/>
      <c r="J259" s="343"/>
      <c r="K259" s="364"/>
      <c r="L259" s="345" t="s">
        <v>1316</v>
      </c>
      <c r="M259" s="346"/>
      <c r="N259" s="346"/>
      <c r="O259" s="347" t="s">
        <v>1319</v>
      </c>
      <c r="P259" s="365"/>
    </row>
    <row r="260" spans="1:16" s="348" customFormat="1" ht="55.5" customHeight="1">
      <c r="A260" s="336"/>
      <c r="B260" s="349" t="s">
        <v>1366</v>
      </c>
      <c r="C260" s="339" t="s">
        <v>1370</v>
      </c>
      <c r="D260" s="339" t="s">
        <v>1364</v>
      </c>
      <c r="E260" s="350"/>
      <c r="F260" s="351">
        <v>503.41</v>
      </c>
      <c r="G260" s="342">
        <v>671</v>
      </c>
      <c r="H260" s="341">
        <f t="shared" si="3"/>
        <v>167.58999999999997</v>
      </c>
      <c r="I260" s="343"/>
      <c r="J260" s="343"/>
      <c r="K260" s="364"/>
      <c r="L260" s="345" t="s">
        <v>1316</v>
      </c>
      <c r="M260" s="346"/>
      <c r="N260" s="346"/>
      <c r="O260" s="347" t="s">
        <v>1319</v>
      </c>
      <c r="P260" s="365"/>
    </row>
    <row r="261" spans="1:16" s="348" customFormat="1" ht="55.5" customHeight="1">
      <c r="A261" s="336"/>
      <c r="B261" s="349" t="s">
        <v>1366</v>
      </c>
      <c r="C261" s="339" t="s">
        <v>1325</v>
      </c>
      <c r="D261" s="339" t="s">
        <v>1364</v>
      </c>
      <c r="E261" s="350"/>
      <c r="F261" s="341">
        <v>90000</v>
      </c>
      <c r="G261" s="342">
        <v>90000</v>
      </c>
      <c r="H261" s="341">
        <f t="shared" si="3"/>
        <v>0</v>
      </c>
      <c r="I261" s="343"/>
      <c r="J261" s="343"/>
      <c r="K261" s="364"/>
      <c r="L261" s="345" t="s">
        <v>1316</v>
      </c>
      <c r="M261" s="346"/>
      <c r="N261" s="346"/>
      <c r="O261" s="347" t="s">
        <v>1319</v>
      </c>
      <c r="P261" s="365"/>
    </row>
    <row r="262" spans="1:16" s="348" customFormat="1" ht="55.5" customHeight="1">
      <c r="A262" s="336"/>
      <c r="B262" s="349" t="s">
        <v>1366</v>
      </c>
      <c r="C262" s="339" t="s">
        <v>1369</v>
      </c>
      <c r="D262" s="339" t="s">
        <v>1364</v>
      </c>
      <c r="E262" s="350"/>
      <c r="F262" s="351">
        <v>1143.33</v>
      </c>
      <c r="G262" s="342">
        <v>1250</v>
      </c>
      <c r="H262" s="341">
        <f t="shared" si="3"/>
        <v>106.67000000000007</v>
      </c>
      <c r="I262" s="343"/>
      <c r="J262" s="343"/>
      <c r="K262" s="364"/>
      <c r="L262" s="345" t="s">
        <v>1316</v>
      </c>
      <c r="M262" s="346"/>
      <c r="N262" s="346"/>
      <c r="O262" s="347" t="s">
        <v>1319</v>
      </c>
      <c r="P262" s="365"/>
    </row>
    <row r="263" spans="1:16" s="348" customFormat="1" ht="55.5" customHeight="1">
      <c r="A263" s="336"/>
      <c r="B263" s="349" t="s">
        <v>1366</v>
      </c>
      <c r="C263" s="354" t="s">
        <v>1368</v>
      </c>
      <c r="D263" s="354" t="s">
        <v>1364</v>
      </c>
      <c r="E263" s="355"/>
      <c r="F263" s="356">
        <v>32005</v>
      </c>
      <c r="G263" s="342">
        <v>32005</v>
      </c>
      <c r="H263" s="341">
        <f t="shared" si="3"/>
        <v>0</v>
      </c>
      <c r="I263" s="343"/>
      <c r="J263" s="343"/>
      <c r="K263" s="364"/>
      <c r="L263" s="345" t="s">
        <v>1316</v>
      </c>
      <c r="M263" s="346"/>
      <c r="N263" s="346"/>
      <c r="O263" s="357" t="s">
        <v>1319</v>
      </c>
      <c r="P263" s="365"/>
    </row>
    <row r="264" spans="1:16" s="348" customFormat="1" ht="55.5" customHeight="1">
      <c r="A264" s="336"/>
      <c r="B264" s="349" t="s">
        <v>1366</v>
      </c>
      <c r="C264" s="354" t="s">
        <v>1367</v>
      </c>
      <c r="D264" s="354" t="s">
        <v>1364</v>
      </c>
      <c r="E264" s="355"/>
      <c r="F264" s="356">
        <v>63700</v>
      </c>
      <c r="G264" s="342">
        <v>63700</v>
      </c>
      <c r="H264" s="341">
        <f t="shared" si="3"/>
        <v>0</v>
      </c>
      <c r="I264" s="343"/>
      <c r="J264" s="343"/>
      <c r="K264" s="364"/>
      <c r="L264" s="345" t="s">
        <v>1316</v>
      </c>
      <c r="M264" s="346"/>
      <c r="N264" s="346"/>
      <c r="O264" s="357" t="s">
        <v>1319</v>
      </c>
      <c r="P264" s="365"/>
    </row>
    <row r="265" spans="1:16" s="348" customFormat="1" ht="55.5" customHeight="1">
      <c r="A265" s="336"/>
      <c r="B265" s="349" t="s">
        <v>1366</v>
      </c>
      <c r="C265" s="339" t="s">
        <v>1365</v>
      </c>
      <c r="D265" s="339" t="s">
        <v>1364</v>
      </c>
      <c r="E265" s="350"/>
      <c r="F265" s="341">
        <v>2100</v>
      </c>
      <c r="G265" s="342">
        <v>2100</v>
      </c>
      <c r="H265" s="341">
        <f t="shared" si="3"/>
        <v>0</v>
      </c>
      <c r="I265" s="343"/>
      <c r="J265" s="343"/>
      <c r="K265" s="364"/>
      <c r="L265" s="345" t="s">
        <v>1316</v>
      </c>
      <c r="M265" s="346"/>
      <c r="N265" s="346"/>
      <c r="O265" s="347" t="s">
        <v>1319</v>
      </c>
      <c r="P265" s="365"/>
    </row>
    <row r="266" spans="1:16" s="280" customFormat="1" ht="28.5" customHeight="1">
      <c r="A266" s="276"/>
      <c r="B266" s="330"/>
      <c r="C266" s="277" t="s">
        <v>1164</v>
      </c>
      <c r="D266" s="227"/>
      <c r="E266" s="227"/>
      <c r="F266" s="264">
        <f>SUM(F13:F265)</f>
        <v>7807622.809999996</v>
      </c>
      <c r="G266" s="264">
        <f>SUM(G13:G265)</f>
        <v>22245092.01</v>
      </c>
      <c r="H266" s="264">
        <f>SUM(H13:H265)</f>
        <v>14437469.199999996</v>
      </c>
      <c r="I266" s="227"/>
      <c r="J266" s="227"/>
      <c r="K266" s="278"/>
      <c r="L266" s="242"/>
      <c r="M266" s="234"/>
      <c r="N266" s="242"/>
      <c r="O266" s="242"/>
      <c r="P266" s="279"/>
    </row>
    <row r="267" spans="1:16" s="287" customFormat="1" ht="21.75" customHeight="1">
      <c r="A267" s="281"/>
      <c r="B267" s="331"/>
      <c r="C267" s="282" t="s">
        <v>1169</v>
      </c>
      <c r="D267" s="282"/>
      <c r="E267" s="282"/>
      <c r="F267" s="283"/>
      <c r="G267" s="283"/>
      <c r="H267" s="282"/>
      <c r="I267" s="282"/>
      <c r="J267" s="282"/>
      <c r="K267" s="282"/>
      <c r="L267" s="284"/>
      <c r="M267" s="285"/>
      <c r="N267" s="284"/>
      <c r="O267" s="284"/>
      <c r="P267" s="286"/>
    </row>
    <row r="268" spans="1:16" ht="24.75" customHeight="1">
      <c r="A268" s="281"/>
      <c r="B268" s="288"/>
      <c r="C268" s="282" t="s">
        <v>1168</v>
      </c>
      <c r="D268" s="282"/>
      <c r="E268" s="282"/>
      <c r="F268" s="283"/>
      <c r="G268" s="283"/>
      <c r="H268" s="283"/>
      <c r="I268" s="282"/>
      <c r="J268" s="282"/>
      <c r="K268" s="289" t="s">
        <v>916</v>
      </c>
      <c r="L268" s="284"/>
      <c r="M268" s="285"/>
      <c r="N268" s="284"/>
      <c r="O268" s="284"/>
      <c r="P268" s="290"/>
    </row>
    <row r="269" spans="1:16" ht="20.25" customHeight="1">
      <c r="A269" s="281"/>
      <c r="B269" s="291"/>
      <c r="C269" s="291"/>
      <c r="D269" s="291"/>
      <c r="E269" s="291"/>
      <c r="F269" s="292"/>
      <c r="G269" s="292"/>
      <c r="H269" s="293"/>
      <c r="I269" s="291"/>
      <c r="J269" s="291"/>
      <c r="K269" s="291"/>
      <c r="L269" s="284"/>
      <c r="M269" s="285"/>
      <c r="N269" s="284"/>
      <c r="O269" s="284"/>
      <c r="P269" s="290"/>
    </row>
    <row r="270" spans="1:16" ht="22.5" customHeight="1">
      <c r="A270" s="281"/>
      <c r="B270" s="291"/>
      <c r="C270" s="291" t="s">
        <v>1313</v>
      </c>
      <c r="D270" s="291"/>
      <c r="E270" s="291"/>
      <c r="F270" s="293"/>
      <c r="G270" s="293"/>
      <c r="H270" s="291"/>
      <c r="I270" s="291"/>
      <c r="J270" s="291"/>
      <c r="K270" s="291"/>
      <c r="L270" s="284"/>
      <c r="M270" s="284"/>
      <c r="N270" s="284"/>
      <c r="O270" s="284"/>
      <c r="P270" s="290"/>
    </row>
    <row r="271" spans="1:119" ht="22.5" customHeight="1">
      <c r="A271" s="281"/>
      <c r="B271" s="291"/>
      <c r="C271" s="291" t="s">
        <v>1174</v>
      </c>
      <c r="D271" s="291"/>
      <c r="E271" s="291"/>
      <c r="F271" s="291"/>
      <c r="G271" s="293"/>
      <c r="H271" s="291"/>
      <c r="I271" s="291"/>
      <c r="J271" s="291"/>
      <c r="K271" s="291"/>
      <c r="L271" s="284"/>
      <c r="M271" s="284"/>
      <c r="N271" s="284"/>
      <c r="O271" s="284"/>
      <c r="P271" s="294"/>
      <c r="Q271" s="280"/>
      <c r="R271" s="280"/>
      <c r="S271" s="280"/>
      <c r="T271" s="280"/>
      <c r="U271" s="280"/>
      <c r="V271" s="280"/>
      <c r="W271" s="280"/>
      <c r="X271" s="280"/>
      <c r="Y271" s="280"/>
      <c r="Z271" s="280"/>
      <c r="AA271" s="280"/>
      <c r="AB271" s="280"/>
      <c r="AC271" s="280"/>
      <c r="AD271" s="280"/>
      <c r="AE271" s="280"/>
      <c r="AF271" s="280"/>
      <c r="AG271" s="280"/>
      <c r="AH271" s="280"/>
      <c r="AI271" s="280"/>
      <c r="AJ271" s="280"/>
      <c r="AK271" s="280"/>
      <c r="AL271" s="280"/>
      <c r="AM271" s="280"/>
      <c r="AN271" s="280"/>
      <c r="AO271" s="280"/>
      <c r="AP271" s="280"/>
      <c r="AQ271" s="280"/>
      <c r="AR271" s="280"/>
      <c r="AS271" s="280"/>
      <c r="AT271" s="280"/>
      <c r="AU271" s="280"/>
      <c r="AV271" s="280"/>
      <c r="AW271" s="280"/>
      <c r="AX271" s="280"/>
      <c r="AY271" s="280"/>
      <c r="AZ271" s="280"/>
      <c r="BA271" s="280"/>
      <c r="BB271" s="280"/>
      <c r="BC271" s="280"/>
      <c r="BD271" s="280"/>
      <c r="BE271" s="280"/>
      <c r="BF271" s="280"/>
      <c r="BG271" s="280"/>
      <c r="BH271" s="280"/>
      <c r="BI271" s="280"/>
      <c r="BJ271" s="280"/>
      <c r="BK271" s="280"/>
      <c r="BL271" s="280"/>
      <c r="BM271" s="280"/>
      <c r="BN271" s="280"/>
      <c r="BO271" s="280"/>
      <c r="BP271" s="280"/>
      <c r="BQ271" s="280"/>
      <c r="BR271" s="280"/>
      <c r="BS271" s="280"/>
      <c r="BT271" s="280"/>
      <c r="BU271" s="280"/>
      <c r="BV271" s="280"/>
      <c r="BW271" s="280"/>
      <c r="BX271" s="280"/>
      <c r="BY271" s="280"/>
      <c r="BZ271" s="280"/>
      <c r="CA271" s="280"/>
      <c r="CB271" s="280"/>
      <c r="CC271" s="280"/>
      <c r="CD271" s="280"/>
      <c r="CE271" s="280"/>
      <c r="CF271" s="280"/>
      <c r="CG271" s="280"/>
      <c r="CH271" s="280"/>
      <c r="CI271" s="280"/>
      <c r="CJ271" s="280"/>
      <c r="CK271" s="280"/>
      <c r="CL271" s="280"/>
      <c r="CM271" s="280"/>
      <c r="CN271" s="280"/>
      <c r="CO271" s="280"/>
      <c r="CP271" s="280"/>
      <c r="CQ271" s="280"/>
      <c r="CR271" s="280"/>
      <c r="CS271" s="280"/>
      <c r="CT271" s="280"/>
      <c r="CU271" s="280"/>
      <c r="CV271" s="280"/>
      <c r="CW271" s="280"/>
      <c r="CX271" s="280"/>
      <c r="CY271" s="280"/>
      <c r="CZ271" s="280"/>
      <c r="DA271" s="280"/>
      <c r="DB271" s="280"/>
      <c r="DC271" s="280"/>
      <c r="DD271" s="280"/>
      <c r="DE271" s="280"/>
      <c r="DF271" s="280"/>
      <c r="DG271" s="280"/>
      <c r="DH271" s="280"/>
      <c r="DI271" s="280"/>
      <c r="DJ271" s="280"/>
      <c r="DK271" s="280"/>
      <c r="DL271" s="280"/>
      <c r="DM271" s="280"/>
      <c r="DN271" s="280"/>
      <c r="DO271" s="280"/>
    </row>
    <row r="272" spans="1:119" ht="157.5" customHeight="1">
      <c r="A272" s="281"/>
      <c r="B272" s="291"/>
      <c r="C272" s="291"/>
      <c r="D272" s="291"/>
      <c r="E272" s="295"/>
      <c r="F272" s="293"/>
      <c r="G272" s="293"/>
      <c r="H272" s="293"/>
      <c r="I272" s="291"/>
      <c r="J272" s="291"/>
      <c r="K272" s="291"/>
      <c r="L272" s="284"/>
      <c r="M272" s="284"/>
      <c r="N272" s="284"/>
      <c r="O272" s="284"/>
      <c r="P272" s="284"/>
      <c r="Q272" s="291"/>
      <c r="R272" s="291" t="e">
        <f>SUM(F148239)</f>
        <v>#NAME?</v>
      </c>
      <c r="S272" s="291"/>
      <c r="T272" s="291"/>
      <c r="U272" s="291"/>
      <c r="V272" s="291"/>
      <c r="W272" s="291"/>
      <c r="X272" s="291"/>
      <c r="Y272" s="291"/>
      <c r="Z272" s="291"/>
      <c r="AA272" s="291"/>
      <c r="AB272" s="291"/>
      <c r="AC272" s="291"/>
      <c r="AD272" s="291"/>
      <c r="AE272" s="291"/>
      <c r="AF272" s="291"/>
      <c r="AG272" s="291"/>
      <c r="AH272" s="291"/>
      <c r="AI272" s="291"/>
      <c r="AJ272" s="291"/>
      <c r="AK272" s="291"/>
      <c r="AL272" s="291"/>
      <c r="AM272" s="291"/>
      <c r="AN272" s="291"/>
      <c r="AO272" s="291"/>
      <c r="AP272" s="291"/>
      <c r="AQ272" s="291"/>
      <c r="AR272" s="291"/>
      <c r="AS272" s="291"/>
      <c r="AT272" s="291"/>
      <c r="AU272" s="291"/>
      <c r="AV272" s="291"/>
      <c r="AW272" s="291"/>
      <c r="AX272" s="291"/>
      <c r="AY272" s="291"/>
      <c r="AZ272" s="291"/>
      <c r="BA272" s="291"/>
      <c r="BB272" s="291"/>
      <c r="BC272" s="291"/>
      <c r="BD272" s="291"/>
      <c r="BE272" s="291"/>
      <c r="BF272" s="291"/>
      <c r="BG272" s="291"/>
      <c r="BH272" s="291"/>
      <c r="BI272" s="291"/>
      <c r="BJ272" s="291"/>
      <c r="BK272" s="291"/>
      <c r="BL272" s="291"/>
      <c r="BM272" s="291"/>
      <c r="BN272" s="291"/>
      <c r="BO272" s="291"/>
      <c r="BP272" s="291"/>
      <c r="BQ272" s="291"/>
      <c r="BR272" s="291"/>
      <c r="BS272" s="291"/>
      <c r="BT272" s="291"/>
      <c r="BU272" s="291"/>
      <c r="BV272" s="291"/>
      <c r="BW272" s="291"/>
      <c r="BX272" s="291"/>
      <c r="BY272" s="291"/>
      <c r="BZ272" s="291"/>
      <c r="CA272" s="291"/>
      <c r="CB272" s="291"/>
      <c r="CC272" s="291"/>
      <c r="CD272" s="291"/>
      <c r="CE272" s="291"/>
      <c r="CF272" s="291"/>
      <c r="CG272" s="291"/>
      <c r="CH272" s="291"/>
      <c r="CI272" s="291"/>
      <c r="CJ272" s="291"/>
      <c r="CK272" s="291"/>
      <c r="CL272" s="291"/>
      <c r="CM272" s="291"/>
      <c r="CN272" s="291"/>
      <c r="CO272" s="291"/>
      <c r="CP272" s="291"/>
      <c r="CQ272" s="291"/>
      <c r="CR272" s="291"/>
      <c r="CS272" s="291"/>
      <c r="CT272" s="291"/>
      <c r="CU272" s="291"/>
      <c r="CV272" s="291"/>
      <c r="CW272" s="291"/>
      <c r="CX272" s="291"/>
      <c r="CY272" s="291"/>
      <c r="CZ272" s="291"/>
      <c r="DA272" s="291"/>
      <c r="DB272" s="291"/>
      <c r="DC272" s="291"/>
      <c r="DD272" s="291"/>
      <c r="DE272" s="291"/>
      <c r="DF272" s="291"/>
      <c r="DG272" s="291"/>
      <c r="DH272" s="291"/>
      <c r="DI272" s="291"/>
      <c r="DJ272" s="291"/>
      <c r="DK272" s="291"/>
      <c r="DL272" s="291"/>
      <c r="DM272" s="291"/>
      <c r="DN272" s="291"/>
      <c r="DO272" s="291"/>
    </row>
    <row r="273" spans="1:119" ht="157.5" customHeight="1">
      <c r="A273" s="281"/>
      <c r="B273" s="291"/>
      <c r="C273" s="291"/>
      <c r="D273" s="291"/>
      <c r="E273" s="291"/>
      <c r="F273" s="293"/>
      <c r="G273" s="293"/>
      <c r="H273" s="293"/>
      <c r="I273" s="291"/>
      <c r="J273" s="291"/>
      <c r="K273" s="291"/>
      <c r="L273" s="284"/>
      <c r="M273" s="284"/>
      <c r="N273" s="284"/>
      <c r="O273" s="392" t="s">
        <v>1159</v>
      </c>
      <c r="P273" s="392"/>
      <c r="Q273" s="291"/>
      <c r="R273" s="291"/>
      <c r="S273" s="291"/>
      <c r="T273" s="291"/>
      <c r="U273" s="291"/>
      <c r="V273" s="291"/>
      <c r="W273" s="291"/>
      <c r="X273" s="291"/>
      <c r="Y273" s="291"/>
      <c r="Z273" s="291"/>
      <c r="AA273" s="291"/>
      <c r="AB273" s="291"/>
      <c r="AC273" s="291"/>
      <c r="AD273" s="291"/>
      <c r="AE273" s="291"/>
      <c r="AF273" s="291"/>
      <c r="AG273" s="291"/>
      <c r="AH273" s="291"/>
      <c r="AI273" s="291"/>
      <c r="AJ273" s="291"/>
      <c r="AK273" s="291"/>
      <c r="AL273" s="291"/>
      <c r="AM273" s="291"/>
      <c r="AN273" s="291"/>
      <c r="AO273" s="291"/>
      <c r="AP273" s="291"/>
      <c r="AQ273" s="291"/>
      <c r="AR273" s="291"/>
      <c r="AS273" s="291"/>
      <c r="AT273" s="291"/>
      <c r="AU273" s="291"/>
      <c r="AV273" s="291"/>
      <c r="AW273" s="291"/>
      <c r="AX273" s="291"/>
      <c r="AY273" s="291"/>
      <c r="AZ273" s="291"/>
      <c r="BA273" s="291"/>
      <c r="BB273" s="291"/>
      <c r="BC273" s="291"/>
      <c r="BD273" s="291"/>
      <c r="BE273" s="291"/>
      <c r="BF273" s="291"/>
      <c r="BG273" s="291"/>
      <c r="BH273" s="291"/>
      <c r="BI273" s="291"/>
      <c r="BJ273" s="291"/>
      <c r="BK273" s="291"/>
      <c r="BL273" s="291"/>
      <c r="BM273" s="291"/>
      <c r="BN273" s="291"/>
      <c r="BO273" s="291"/>
      <c r="BP273" s="291"/>
      <c r="BQ273" s="291"/>
      <c r="BR273" s="291"/>
      <c r="BS273" s="291"/>
      <c r="BT273" s="291"/>
      <c r="BU273" s="291"/>
      <c r="BV273" s="291"/>
      <c r="BW273" s="291"/>
      <c r="BX273" s="291"/>
      <c r="BY273" s="291"/>
      <c r="BZ273" s="291"/>
      <c r="CA273" s="291"/>
      <c r="CB273" s="291"/>
      <c r="CC273" s="291"/>
      <c r="CD273" s="291"/>
      <c r="CE273" s="291"/>
      <c r="CF273" s="291"/>
      <c r="CG273" s="291"/>
      <c r="CH273" s="291"/>
      <c r="CI273" s="291"/>
      <c r="CJ273" s="291"/>
      <c r="CK273" s="291"/>
      <c r="CL273" s="291"/>
      <c r="CM273" s="291"/>
      <c r="CN273" s="291"/>
      <c r="CO273" s="291"/>
      <c r="CP273" s="291"/>
      <c r="CQ273" s="291"/>
      <c r="CR273" s="291"/>
      <c r="CS273" s="291"/>
      <c r="CT273" s="291"/>
      <c r="CU273" s="291"/>
      <c r="CV273" s="291"/>
      <c r="CW273" s="291"/>
      <c r="CX273" s="291"/>
      <c r="CY273" s="291"/>
      <c r="CZ273" s="291"/>
      <c r="DA273" s="291"/>
      <c r="DB273" s="291"/>
      <c r="DC273" s="291"/>
      <c r="DD273" s="291"/>
      <c r="DE273" s="291"/>
      <c r="DF273" s="291"/>
      <c r="DG273" s="291"/>
      <c r="DH273" s="291"/>
      <c r="DI273" s="291"/>
      <c r="DJ273" s="291"/>
      <c r="DK273" s="291"/>
      <c r="DL273" s="291"/>
      <c r="DM273" s="291"/>
      <c r="DN273" s="291"/>
      <c r="DO273" s="291"/>
    </row>
    <row r="274" spans="1:119" ht="157.5" customHeight="1">
      <c r="A274" s="281"/>
      <c r="B274" s="291"/>
      <c r="C274" s="291"/>
      <c r="D274" s="291"/>
      <c r="E274" s="291"/>
      <c r="F274" s="293"/>
      <c r="G274" s="293"/>
      <c r="H274" s="293"/>
      <c r="I274" s="291"/>
      <c r="J274" s="291"/>
      <c r="K274" s="291"/>
      <c r="L274" s="284"/>
      <c r="M274" s="285"/>
      <c r="N274" s="284"/>
      <c r="O274" s="296"/>
      <c r="P274" s="296"/>
      <c r="Q274" s="291"/>
      <c r="R274" s="291"/>
      <c r="S274" s="291"/>
      <c r="T274" s="291"/>
      <c r="U274" s="291"/>
      <c r="V274" s="291"/>
      <c r="W274" s="291"/>
      <c r="X274" s="291"/>
      <c r="Y274" s="291"/>
      <c r="Z274" s="291"/>
      <c r="AA274" s="291"/>
      <c r="AB274" s="291"/>
      <c r="AC274" s="291"/>
      <c r="AD274" s="291"/>
      <c r="AE274" s="291"/>
      <c r="AF274" s="291"/>
      <c r="AG274" s="291"/>
      <c r="AH274" s="291"/>
      <c r="AI274" s="291"/>
      <c r="AJ274" s="291"/>
      <c r="AK274" s="291"/>
      <c r="AL274" s="291"/>
      <c r="AM274" s="291"/>
      <c r="AN274" s="291"/>
      <c r="AO274" s="291"/>
      <c r="AP274" s="291"/>
      <c r="AQ274" s="291"/>
      <c r="AR274" s="291"/>
      <c r="AS274" s="291"/>
      <c r="AT274" s="291"/>
      <c r="AU274" s="291"/>
      <c r="AV274" s="291"/>
      <c r="AW274" s="291"/>
      <c r="AX274" s="291"/>
      <c r="AY274" s="291"/>
      <c r="AZ274" s="291"/>
      <c r="BA274" s="291"/>
      <c r="BB274" s="291"/>
      <c r="BC274" s="291"/>
      <c r="BD274" s="291"/>
      <c r="BE274" s="291"/>
      <c r="BF274" s="291"/>
      <c r="BG274" s="291"/>
      <c r="BH274" s="291"/>
      <c r="BI274" s="291"/>
      <c r="BJ274" s="291"/>
      <c r="BK274" s="291"/>
      <c r="BL274" s="291"/>
      <c r="BM274" s="291"/>
      <c r="BN274" s="291"/>
      <c r="BO274" s="291"/>
      <c r="BP274" s="291"/>
      <c r="BQ274" s="291"/>
      <c r="BR274" s="291"/>
      <c r="BS274" s="291"/>
      <c r="BT274" s="291"/>
      <c r="BU274" s="291"/>
      <c r="BV274" s="291"/>
      <c r="BW274" s="291"/>
      <c r="BX274" s="291"/>
      <c r="BY274" s="291"/>
      <c r="BZ274" s="291"/>
      <c r="CA274" s="291"/>
      <c r="CB274" s="291"/>
      <c r="CC274" s="291"/>
      <c r="CD274" s="291"/>
      <c r="CE274" s="291"/>
      <c r="CF274" s="291"/>
      <c r="CG274" s="291"/>
      <c r="CH274" s="291"/>
      <c r="CI274" s="291"/>
      <c r="CJ274" s="291"/>
      <c r="CK274" s="291"/>
      <c r="CL274" s="291"/>
      <c r="CM274" s="291"/>
      <c r="CN274" s="291"/>
      <c r="CO274" s="291"/>
      <c r="CP274" s="291"/>
      <c r="CQ274" s="291"/>
      <c r="CR274" s="291"/>
      <c r="CS274" s="291"/>
      <c r="CT274" s="291"/>
      <c r="CU274" s="291"/>
      <c r="CV274" s="291"/>
      <c r="CW274" s="291"/>
      <c r="CX274" s="291"/>
      <c r="CY274" s="291"/>
      <c r="CZ274" s="291"/>
      <c r="DA274" s="291"/>
      <c r="DB274" s="291"/>
      <c r="DC274" s="291"/>
      <c r="DD274" s="291"/>
      <c r="DE274" s="291"/>
      <c r="DF274" s="291"/>
      <c r="DG274" s="291"/>
      <c r="DH274" s="291"/>
      <c r="DI274" s="291"/>
      <c r="DJ274" s="291"/>
      <c r="DK274" s="291"/>
      <c r="DL274" s="291"/>
      <c r="DM274" s="291"/>
      <c r="DN274" s="291"/>
      <c r="DO274" s="291"/>
    </row>
    <row r="275" spans="1:119" ht="157.5" customHeight="1">
      <c r="A275" s="281"/>
      <c r="B275" s="291"/>
      <c r="C275" s="291"/>
      <c r="D275" s="291"/>
      <c r="E275" s="291"/>
      <c r="F275" s="293"/>
      <c r="G275" s="293"/>
      <c r="H275" s="293"/>
      <c r="I275" s="291"/>
      <c r="J275" s="291"/>
      <c r="K275" s="291"/>
      <c r="L275" s="284"/>
      <c r="M275" s="285"/>
      <c r="N275" s="284"/>
      <c r="O275" s="297" t="s">
        <v>1165</v>
      </c>
      <c r="P275" s="297" t="s">
        <v>1166</v>
      </c>
      <c r="Q275" s="291"/>
      <c r="R275" s="291"/>
      <c r="S275" s="291"/>
      <c r="T275" s="291"/>
      <c r="U275" s="291"/>
      <c r="V275" s="291"/>
      <c r="W275" s="291"/>
      <c r="X275" s="291"/>
      <c r="Y275" s="291"/>
      <c r="Z275" s="291"/>
      <c r="AA275" s="291"/>
      <c r="AB275" s="291"/>
      <c r="AC275" s="291"/>
      <c r="AD275" s="291"/>
      <c r="AE275" s="291"/>
      <c r="AF275" s="291"/>
      <c r="AG275" s="291"/>
      <c r="AH275" s="291"/>
      <c r="AI275" s="291"/>
      <c r="AJ275" s="291"/>
      <c r="AK275" s="291"/>
      <c r="AL275" s="291"/>
      <c r="AM275" s="291"/>
      <c r="AN275" s="291"/>
      <c r="AO275" s="291"/>
      <c r="AP275" s="291"/>
      <c r="AQ275" s="291"/>
      <c r="AR275" s="291"/>
      <c r="AS275" s="291"/>
      <c r="AT275" s="291"/>
      <c r="AU275" s="291"/>
      <c r="AV275" s="291"/>
      <c r="AW275" s="291"/>
      <c r="AX275" s="291"/>
      <c r="AY275" s="291"/>
      <c r="AZ275" s="291"/>
      <c r="BA275" s="291"/>
      <c r="BB275" s="291"/>
      <c r="BC275" s="291"/>
      <c r="BD275" s="291"/>
      <c r="BE275" s="291"/>
      <c r="BF275" s="291"/>
      <c r="BG275" s="291"/>
      <c r="BH275" s="291"/>
      <c r="BI275" s="291"/>
      <c r="BJ275" s="291"/>
      <c r="BK275" s="291"/>
      <c r="BL275" s="291"/>
      <c r="BM275" s="291"/>
      <c r="BN275" s="291"/>
      <c r="BO275" s="291"/>
      <c r="BP275" s="291"/>
      <c r="BQ275" s="291"/>
      <c r="BR275" s="291"/>
      <c r="BS275" s="291"/>
      <c r="BT275" s="291"/>
      <c r="BU275" s="291"/>
      <c r="BV275" s="291"/>
      <c r="BW275" s="291"/>
      <c r="BX275" s="291"/>
      <c r="BY275" s="291"/>
      <c r="BZ275" s="291"/>
      <c r="CA275" s="291"/>
      <c r="CB275" s="291"/>
      <c r="CC275" s="291"/>
      <c r="CD275" s="291"/>
      <c r="CE275" s="291"/>
      <c r="CF275" s="291"/>
      <c r="CG275" s="291"/>
      <c r="CH275" s="291"/>
      <c r="CI275" s="291"/>
      <c r="CJ275" s="291"/>
      <c r="CK275" s="291"/>
      <c r="CL275" s="291"/>
      <c r="CM275" s="291"/>
      <c r="CN275" s="291"/>
      <c r="CO275" s="291"/>
      <c r="CP275" s="291"/>
      <c r="CQ275" s="291"/>
      <c r="CR275" s="291"/>
      <c r="CS275" s="291"/>
      <c r="CT275" s="291"/>
      <c r="CU275" s="291"/>
      <c r="CV275" s="291"/>
      <c r="CW275" s="291"/>
      <c r="CX275" s="291"/>
      <c r="CY275" s="291"/>
      <c r="CZ275" s="291"/>
      <c r="DA275" s="291"/>
      <c r="DB275" s="291"/>
      <c r="DC275" s="291"/>
      <c r="DD275" s="291"/>
      <c r="DE275" s="291"/>
      <c r="DF275" s="291"/>
      <c r="DG275" s="291"/>
      <c r="DH275" s="291"/>
      <c r="DI275" s="291"/>
      <c r="DJ275" s="291"/>
      <c r="DK275" s="291"/>
      <c r="DL275" s="291"/>
      <c r="DM275" s="291"/>
      <c r="DN275" s="291"/>
      <c r="DO275" s="291"/>
    </row>
    <row r="276" spans="1:119" ht="157.5" customHeight="1">
      <c r="A276" s="281"/>
      <c r="B276" s="291"/>
      <c r="C276" s="291"/>
      <c r="D276" s="291"/>
      <c r="E276" s="291"/>
      <c r="F276" s="293"/>
      <c r="G276" s="293"/>
      <c r="H276" s="293"/>
      <c r="I276" s="291"/>
      <c r="J276" s="291"/>
      <c r="K276" s="291"/>
      <c r="L276" s="284"/>
      <c r="M276" s="285"/>
      <c r="N276" s="284"/>
      <c r="O276" s="298" t="e">
        <f>SUM(G13:G27)+SUM(G28:G65)+SUM(G71:G79)+SUM(G80:G83)+#REF!+G69+G70+G89+G90+G94+#REF!+#REF!+#REF!+#REF!+G106+G113+G114+G134+#REF!+#REF!</f>
        <v>#REF!</v>
      </c>
      <c r="P276" s="298" t="e">
        <f>SUM(H13:H27)+SUM(H28:H65)+SUM(H71:H79)+SUM(H80:H83)+#REF!+H69+H70+H89+H90+H94+#REF!+#REF!+#REF!+#REF!+H106+H113+H114+H134+#REF!+#REF!</f>
        <v>#REF!</v>
      </c>
      <c r="Q276" s="291"/>
      <c r="R276" s="291"/>
      <c r="S276" s="291"/>
      <c r="T276" s="291"/>
      <c r="U276" s="291"/>
      <c r="V276" s="291"/>
      <c r="W276" s="291"/>
      <c r="X276" s="291"/>
      <c r="Y276" s="291"/>
      <c r="Z276" s="291"/>
      <c r="AA276" s="291"/>
      <c r="AB276" s="291"/>
      <c r="AC276" s="291"/>
      <c r="AD276" s="291"/>
      <c r="AE276" s="291"/>
      <c r="AF276" s="291"/>
      <c r="AG276" s="291"/>
      <c r="AH276" s="291"/>
      <c r="AI276" s="291"/>
      <c r="AJ276" s="291"/>
      <c r="AK276" s="291"/>
      <c r="AL276" s="291"/>
      <c r="AM276" s="291"/>
      <c r="AN276" s="291"/>
      <c r="AO276" s="291"/>
      <c r="AP276" s="291"/>
      <c r="AQ276" s="291"/>
      <c r="AR276" s="291"/>
      <c r="AS276" s="291"/>
      <c r="AT276" s="291"/>
      <c r="AU276" s="291"/>
      <c r="AV276" s="291"/>
      <c r="AW276" s="291"/>
      <c r="AX276" s="291"/>
      <c r="AY276" s="291"/>
      <c r="AZ276" s="291"/>
      <c r="BA276" s="291"/>
      <c r="BB276" s="291"/>
      <c r="BC276" s="291"/>
      <c r="BD276" s="291"/>
      <c r="BE276" s="291"/>
      <c r="BF276" s="291"/>
      <c r="BG276" s="291"/>
      <c r="BH276" s="291"/>
      <c r="BI276" s="291"/>
      <c r="BJ276" s="291"/>
      <c r="BK276" s="291"/>
      <c r="BL276" s="291"/>
      <c r="BM276" s="291"/>
      <c r="BN276" s="291"/>
      <c r="BO276" s="291"/>
      <c r="BP276" s="291"/>
      <c r="BQ276" s="291"/>
      <c r="BR276" s="291"/>
      <c r="BS276" s="291"/>
      <c r="BT276" s="291"/>
      <c r="BU276" s="291"/>
      <c r="BV276" s="291"/>
      <c r="BW276" s="291"/>
      <c r="BX276" s="291"/>
      <c r="BY276" s="291"/>
      <c r="BZ276" s="291"/>
      <c r="CA276" s="291"/>
      <c r="CB276" s="291"/>
      <c r="CC276" s="291"/>
      <c r="CD276" s="291"/>
      <c r="CE276" s="291"/>
      <c r="CF276" s="291"/>
      <c r="CG276" s="291"/>
      <c r="CH276" s="291"/>
      <c r="CI276" s="291"/>
      <c r="CJ276" s="291"/>
      <c r="CK276" s="291"/>
      <c r="CL276" s="291"/>
      <c r="CM276" s="291"/>
      <c r="CN276" s="291"/>
      <c r="CO276" s="291"/>
      <c r="CP276" s="291"/>
      <c r="CQ276" s="291"/>
      <c r="CR276" s="291"/>
      <c r="CS276" s="291"/>
      <c r="CT276" s="291"/>
      <c r="CU276" s="291"/>
      <c r="CV276" s="291"/>
      <c r="CW276" s="291"/>
      <c r="CX276" s="291"/>
      <c r="CY276" s="291"/>
      <c r="CZ276" s="291"/>
      <c r="DA276" s="291"/>
      <c r="DB276" s="291"/>
      <c r="DC276" s="291"/>
      <c r="DD276" s="291"/>
      <c r="DE276" s="291"/>
      <c r="DF276" s="291"/>
      <c r="DG276" s="291"/>
      <c r="DH276" s="291"/>
      <c r="DI276" s="291"/>
      <c r="DJ276" s="291"/>
      <c r="DK276" s="291"/>
      <c r="DL276" s="291"/>
      <c r="DM276" s="291"/>
      <c r="DN276" s="291"/>
      <c r="DO276" s="291"/>
    </row>
    <row r="277" spans="1:119" ht="157.5" customHeight="1">
      <c r="A277" s="281"/>
      <c r="B277" s="291"/>
      <c r="C277" s="291"/>
      <c r="D277" s="291"/>
      <c r="E277" s="291"/>
      <c r="F277" s="293"/>
      <c r="G277" s="293"/>
      <c r="H277" s="293"/>
      <c r="I277" s="291"/>
      <c r="J277" s="291"/>
      <c r="K277" s="291"/>
      <c r="L277" s="284" t="s">
        <v>1138</v>
      </c>
      <c r="M277" s="285"/>
      <c r="N277" s="284"/>
      <c r="O277" s="284"/>
      <c r="P277" s="284"/>
      <c r="Q277" s="291"/>
      <c r="R277" s="291"/>
      <c r="S277" s="291"/>
      <c r="T277" s="291"/>
      <c r="U277" s="291"/>
      <c r="V277" s="291"/>
      <c r="W277" s="291"/>
      <c r="X277" s="291"/>
      <c r="Y277" s="291"/>
      <c r="Z277" s="291"/>
      <c r="AA277" s="291"/>
      <c r="AB277" s="291"/>
      <c r="AC277" s="291"/>
      <c r="AD277" s="291"/>
      <c r="AE277" s="291"/>
      <c r="AF277" s="291"/>
      <c r="AG277" s="291"/>
      <c r="AH277" s="291"/>
      <c r="AI277" s="291"/>
      <c r="AJ277" s="291"/>
      <c r="AK277" s="291"/>
      <c r="AL277" s="291"/>
      <c r="AM277" s="291"/>
      <c r="AN277" s="291"/>
      <c r="AO277" s="291"/>
      <c r="AP277" s="291"/>
      <c r="AQ277" s="291"/>
      <c r="AR277" s="291"/>
      <c r="AS277" s="291"/>
      <c r="AT277" s="291"/>
      <c r="AU277" s="291"/>
      <c r="AV277" s="291"/>
      <c r="AW277" s="291"/>
      <c r="AX277" s="291"/>
      <c r="AY277" s="291"/>
      <c r="AZ277" s="291"/>
      <c r="BA277" s="291"/>
      <c r="BB277" s="291"/>
      <c r="BC277" s="291"/>
      <c r="BD277" s="291"/>
      <c r="BE277" s="291"/>
      <c r="BF277" s="291"/>
      <c r="BG277" s="291"/>
      <c r="BH277" s="291"/>
      <c r="BI277" s="291"/>
      <c r="BJ277" s="291"/>
      <c r="BK277" s="291"/>
      <c r="BL277" s="291"/>
      <c r="BM277" s="291"/>
      <c r="BN277" s="291"/>
      <c r="BO277" s="291"/>
      <c r="BP277" s="291"/>
      <c r="BQ277" s="291"/>
      <c r="BR277" s="291"/>
      <c r="BS277" s="291"/>
      <c r="BT277" s="291"/>
      <c r="BU277" s="291"/>
      <c r="BV277" s="291"/>
      <c r="BW277" s="291"/>
      <c r="BX277" s="291"/>
      <c r="BY277" s="291"/>
      <c r="BZ277" s="291"/>
      <c r="CA277" s="291"/>
      <c r="CB277" s="291"/>
      <c r="CC277" s="291"/>
      <c r="CD277" s="291"/>
      <c r="CE277" s="291"/>
      <c r="CF277" s="291"/>
      <c r="CG277" s="291"/>
      <c r="CH277" s="291"/>
      <c r="CI277" s="291"/>
      <c r="CJ277" s="291"/>
      <c r="CK277" s="291"/>
      <c r="CL277" s="291"/>
      <c r="CM277" s="291"/>
      <c r="CN277" s="291"/>
      <c r="CO277" s="291"/>
      <c r="CP277" s="291"/>
      <c r="CQ277" s="291"/>
      <c r="CR277" s="291"/>
      <c r="CS277" s="291"/>
      <c r="CT277" s="291"/>
      <c r="CU277" s="291"/>
      <c r="CV277" s="291"/>
      <c r="CW277" s="291"/>
      <c r="CX277" s="291"/>
      <c r="CY277" s="291"/>
      <c r="CZ277" s="291"/>
      <c r="DA277" s="291"/>
      <c r="DB277" s="291"/>
      <c r="DC277" s="291"/>
      <c r="DD277" s="291"/>
      <c r="DE277" s="291"/>
      <c r="DF277" s="291"/>
      <c r="DG277" s="291"/>
      <c r="DH277" s="291"/>
      <c r="DI277" s="291"/>
      <c r="DJ277" s="291"/>
      <c r="DK277" s="291"/>
      <c r="DL277" s="291"/>
      <c r="DM277" s="291"/>
      <c r="DN277" s="291"/>
      <c r="DO277" s="291"/>
    </row>
    <row r="278" spans="1:119" s="277" customFormat="1" ht="157.5" customHeight="1">
      <c r="A278" s="299"/>
      <c r="B278" s="291"/>
      <c r="C278" s="291"/>
      <c r="D278" s="291"/>
      <c r="E278" s="291"/>
      <c r="F278" s="293"/>
      <c r="G278" s="293"/>
      <c r="H278" s="293"/>
      <c r="I278" s="291"/>
      <c r="J278" s="291"/>
      <c r="K278" s="291"/>
      <c r="L278" s="393" t="s">
        <v>114</v>
      </c>
      <c r="M278" s="393"/>
      <c r="N278" s="297"/>
      <c r="O278" s="297"/>
      <c r="P278" s="297"/>
      <c r="Q278" s="300"/>
      <c r="R278" s="300"/>
      <c r="S278" s="300"/>
      <c r="T278" s="300"/>
      <c r="U278" s="300"/>
      <c r="V278" s="300"/>
      <c r="W278" s="300"/>
      <c r="X278" s="300"/>
      <c r="Y278" s="300"/>
      <c r="Z278" s="300"/>
      <c r="AA278" s="300"/>
      <c r="AB278" s="300"/>
      <c r="AC278" s="300"/>
      <c r="AD278" s="300"/>
      <c r="AE278" s="300"/>
      <c r="AF278" s="300"/>
      <c r="AG278" s="300"/>
      <c r="AH278" s="300"/>
      <c r="AI278" s="300"/>
      <c r="AJ278" s="300"/>
      <c r="AK278" s="300"/>
      <c r="AL278" s="300"/>
      <c r="AM278" s="300"/>
      <c r="AN278" s="300"/>
      <c r="AO278" s="300"/>
      <c r="AP278" s="300"/>
      <c r="AQ278" s="300"/>
      <c r="AR278" s="300"/>
      <c r="AS278" s="300"/>
      <c r="AT278" s="300"/>
      <c r="AU278" s="300"/>
      <c r="AV278" s="300"/>
      <c r="AW278" s="300"/>
      <c r="AX278" s="300"/>
      <c r="AY278" s="300"/>
      <c r="AZ278" s="300"/>
      <c r="BA278" s="300"/>
      <c r="BB278" s="300"/>
      <c r="BC278" s="300"/>
      <c r="BD278" s="300"/>
      <c r="BE278" s="300"/>
      <c r="BF278" s="300"/>
      <c r="BG278" s="300"/>
      <c r="BH278" s="300"/>
      <c r="BI278" s="300"/>
      <c r="BJ278" s="300"/>
      <c r="BK278" s="300"/>
      <c r="BL278" s="300"/>
      <c r="BM278" s="300"/>
      <c r="BN278" s="300"/>
      <c r="BO278" s="300"/>
      <c r="BP278" s="300"/>
      <c r="BQ278" s="300"/>
      <c r="BR278" s="300"/>
      <c r="BS278" s="300"/>
      <c r="BT278" s="300"/>
      <c r="BU278" s="300"/>
      <c r="BV278" s="300"/>
      <c r="BW278" s="300"/>
      <c r="BX278" s="300"/>
      <c r="BY278" s="300"/>
      <c r="BZ278" s="300"/>
      <c r="CA278" s="300"/>
      <c r="CB278" s="300"/>
      <c r="CC278" s="300"/>
      <c r="CD278" s="300"/>
      <c r="CE278" s="300"/>
      <c r="CF278" s="300"/>
      <c r="CG278" s="300"/>
      <c r="CH278" s="300"/>
      <c r="CI278" s="300"/>
      <c r="CJ278" s="300"/>
      <c r="CK278" s="300"/>
      <c r="CL278" s="300"/>
      <c r="CM278" s="300"/>
      <c r="CN278" s="300"/>
      <c r="CO278" s="300"/>
      <c r="CP278" s="300"/>
      <c r="CQ278" s="300"/>
      <c r="CR278" s="300"/>
      <c r="CS278" s="300"/>
      <c r="CT278" s="300"/>
      <c r="CU278" s="300"/>
      <c r="CV278" s="300"/>
      <c r="CW278" s="300"/>
      <c r="CX278" s="300"/>
      <c r="CY278" s="300"/>
      <c r="CZ278" s="300"/>
      <c r="DA278" s="300"/>
      <c r="DB278" s="300"/>
      <c r="DC278" s="300"/>
      <c r="DD278" s="300"/>
      <c r="DE278" s="300"/>
      <c r="DF278" s="300"/>
      <c r="DG278" s="300"/>
      <c r="DH278" s="300"/>
      <c r="DI278" s="300"/>
      <c r="DJ278" s="300"/>
      <c r="DK278" s="300"/>
      <c r="DL278" s="300"/>
      <c r="DM278" s="300"/>
      <c r="DN278" s="300"/>
      <c r="DO278" s="300"/>
    </row>
    <row r="279" spans="1:119" ht="157.5" customHeight="1">
      <c r="A279" s="281"/>
      <c r="B279" s="291"/>
      <c r="C279" s="291"/>
      <c r="D279" s="291"/>
      <c r="E279" s="291"/>
      <c r="F279" s="293"/>
      <c r="G279" s="293"/>
      <c r="H279" s="293"/>
      <c r="I279" s="291"/>
      <c r="J279" s="291"/>
      <c r="K279" s="293"/>
      <c r="L279" s="298" t="e">
        <f>G13+G14+G15+G16+G17+#REF!+G28+G29+G30+G32+#REF!+G33+G34+G35+G43+G44+G45+G46+G47+G48+G49+G50+G51+G52+G53+G54+G55+G56+G57+#REF!+G91+G92+G93+G143</f>
        <v>#REF!</v>
      </c>
      <c r="M279" s="298" t="e">
        <f>H13+H14+H15+H16+H17+#REF!+H28+H29+H30+H32+#REF!+H33+H34+H35+H43+H44+H45+H46+H47+H48+H49+H50+H51+H52+H53+H54+H55+H56+H57+#REF!+H91+H92+H93+H143</f>
        <v>#REF!</v>
      </c>
      <c r="N279" s="284"/>
      <c r="O279" s="284"/>
      <c r="P279" s="284"/>
      <c r="Q279" s="291"/>
      <c r="R279" s="291"/>
      <c r="S279" s="291"/>
      <c r="T279" s="291"/>
      <c r="U279" s="291"/>
      <c r="V279" s="291"/>
      <c r="W279" s="291"/>
      <c r="X279" s="291"/>
      <c r="Y279" s="291"/>
      <c r="Z279" s="291"/>
      <c r="AA279" s="291"/>
      <c r="AB279" s="291"/>
      <c r="AC279" s="291"/>
      <c r="AD279" s="291"/>
      <c r="AE279" s="291"/>
      <c r="AF279" s="291"/>
      <c r="AG279" s="291"/>
      <c r="AH279" s="291"/>
      <c r="AI279" s="291"/>
      <c r="AJ279" s="291"/>
      <c r="AK279" s="291"/>
      <c r="AL279" s="291"/>
      <c r="AM279" s="291"/>
      <c r="AN279" s="291"/>
      <c r="AO279" s="291"/>
      <c r="AP279" s="291"/>
      <c r="AQ279" s="291"/>
      <c r="AR279" s="291"/>
      <c r="AS279" s="291"/>
      <c r="AT279" s="291"/>
      <c r="AU279" s="291"/>
      <c r="AV279" s="291"/>
      <c r="AW279" s="291"/>
      <c r="AX279" s="291"/>
      <c r="AY279" s="291"/>
      <c r="AZ279" s="291"/>
      <c r="BA279" s="291"/>
      <c r="BB279" s="291"/>
      <c r="BC279" s="291"/>
      <c r="BD279" s="291"/>
      <c r="BE279" s="291"/>
      <c r="BF279" s="291"/>
      <c r="BG279" s="291"/>
      <c r="BH279" s="291"/>
      <c r="BI279" s="291"/>
      <c r="BJ279" s="291"/>
      <c r="BK279" s="291"/>
      <c r="BL279" s="291"/>
      <c r="BM279" s="291"/>
      <c r="BN279" s="291"/>
      <c r="BO279" s="291"/>
      <c r="BP279" s="291"/>
      <c r="BQ279" s="291"/>
      <c r="BR279" s="291"/>
      <c r="BS279" s="291"/>
      <c r="BT279" s="291"/>
      <c r="BU279" s="291"/>
      <c r="BV279" s="291"/>
      <c r="BW279" s="291"/>
      <c r="BX279" s="291"/>
      <c r="BY279" s="291"/>
      <c r="BZ279" s="291"/>
      <c r="CA279" s="291"/>
      <c r="CB279" s="291"/>
      <c r="CC279" s="291"/>
      <c r="CD279" s="291"/>
      <c r="CE279" s="291"/>
      <c r="CF279" s="291"/>
      <c r="CG279" s="291"/>
      <c r="CH279" s="291"/>
      <c r="CI279" s="291"/>
      <c r="CJ279" s="291"/>
      <c r="CK279" s="291"/>
      <c r="CL279" s="291"/>
      <c r="CM279" s="291"/>
      <c r="CN279" s="291"/>
      <c r="CO279" s="291"/>
      <c r="CP279" s="291"/>
      <c r="CQ279" s="291"/>
      <c r="CR279" s="291"/>
      <c r="CS279" s="291"/>
      <c r="CT279" s="291"/>
      <c r="CU279" s="291"/>
      <c r="CV279" s="291"/>
      <c r="CW279" s="291"/>
      <c r="CX279" s="291"/>
      <c r="CY279" s="291"/>
      <c r="CZ279" s="291"/>
      <c r="DA279" s="291"/>
      <c r="DB279" s="291"/>
      <c r="DC279" s="291"/>
      <c r="DD279" s="291"/>
      <c r="DE279" s="291"/>
      <c r="DF279" s="291"/>
      <c r="DG279" s="291"/>
      <c r="DH279" s="291"/>
      <c r="DI279" s="291"/>
      <c r="DJ279" s="291"/>
      <c r="DK279" s="291"/>
      <c r="DL279" s="291"/>
      <c r="DM279" s="291"/>
      <c r="DN279" s="291"/>
      <c r="DO279" s="291"/>
    </row>
    <row r="280" spans="1:119" ht="157.5" customHeight="1">
      <c r="A280" s="281"/>
      <c r="B280" s="291"/>
      <c r="C280" s="291"/>
      <c r="D280" s="291"/>
      <c r="E280" s="291"/>
      <c r="F280" s="293"/>
      <c r="G280" s="293"/>
      <c r="H280" s="293"/>
      <c r="I280" s="291"/>
      <c r="J280" s="291"/>
      <c r="K280" s="291"/>
      <c r="L280" s="297"/>
      <c r="M280" s="285"/>
      <c r="N280" s="284"/>
      <c r="O280" s="284"/>
      <c r="P280" s="284"/>
      <c r="Q280" s="291"/>
      <c r="R280" s="291"/>
      <c r="S280" s="291"/>
      <c r="T280" s="291"/>
      <c r="U280" s="291"/>
      <c r="V280" s="291"/>
      <c r="W280" s="291"/>
      <c r="X280" s="291"/>
      <c r="Y280" s="291"/>
      <c r="Z280" s="291"/>
      <c r="AA280" s="291"/>
      <c r="AB280" s="291"/>
      <c r="AC280" s="291"/>
      <c r="AD280" s="291"/>
      <c r="AE280" s="291"/>
      <c r="AF280" s="291"/>
      <c r="AG280" s="291"/>
      <c r="AH280" s="291"/>
      <c r="AI280" s="291"/>
      <c r="AJ280" s="291"/>
      <c r="AK280" s="291"/>
      <c r="AL280" s="291"/>
      <c r="AM280" s="291"/>
      <c r="AN280" s="291"/>
      <c r="AO280" s="291"/>
      <c r="AP280" s="291"/>
      <c r="AQ280" s="291"/>
      <c r="AR280" s="291"/>
      <c r="AS280" s="291"/>
      <c r="AT280" s="291"/>
      <c r="AU280" s="291"/>
      <c r="AV280" s="291"/>
      <c r="AW280" s="291"/>
      <c r="AX280" s="291"/>
      <c r="AY280" s="291"/>
      <c r="AZ280" s="291"/>
      <c r="BA280" s="291"/>
      <c r="BB280" s="291"/>
      <c r="BC280" s="291"/>
      <c r="BD280" s="291"/>
      <c r="BE280" s="291"/>
      <c r="BF280" s="291"/>
      <c r="BG280" s="291"/>
      <c r="BH280" s="291"/>
      <c r="BI280" s="291"/>
      <c r="BJ280" s="291"/>
      <c r="BK280" s="291"/>
      <c r="BL280" s="291"/>
      <c r="BM280" s="291"/>
      <c r="BN280" s="291"/>
      <c r="BO280" s="291"/>
      <c r="BP280" s="291"/>
      <c r="BQ280" s="291"/>
      <c r="BR280" s="291"/>
      <c r="BS280" s="291"/>
      <c r="BT280" s="291"/>
      <c r="BU280" s="291"/>
      <c r="BV280" s="291"/>
      <c r="BW280" s="291"/>
      <c r="BX280" s="291"/>
      <c r="BY280" s="291"/>
      <c r="BZ280" s="291"/>
      <c r="CA280" s="291"/>
      <c r="CB280" s="291"/>
      <c r="CC280" s="291"/>
      <c r="CD280" s="291"/>
      <c r="CE280" s="291"/>
      <c r="CF280" s="291"/>
      <c r="CG280" s="291"/>
      <c r="CH280" s="291"/>
      <c r="CI280" s="291"/>
      <c r="CJ280" s="291"/>
      <c r="CK280" s="291"/>
      <c r="CL280" s="291"/>
      <c r="CM280" s="291"/>
      <c r="CN280" s="291"/>
      <c r="CO280" s="291"/>
      <c r="CP280" s="291"/>
      <c r="CQ280" s="291"/>
      <c r="CR280" s="291"/>
      <c r="CS280" s="291"/>
      <c r="CT280" s="291"/>
      <c r="CU280" s="291"/>
      <c r="CV280" s="291"/>
      <c r="CW280" s="291"/>
      <c r="CX280" s="291"/>
      <c r="CY280" s="291"/>
      <c r="CZ280" s="291"/>
      <c r="DA280" s="291"/>
      <c r="DB280" s="291"/>
      <c r="DC280" s="291"/>
      <c r="DD280" s="291"/>
      <c r="DE280" s="291"/>
      <c r="DF280" s="291"/>
      <c r="DG280" s="291"/>
      <c r="DH280" s="291"/>
      <c r="DI280" s="291"/>
      <c r="DJ280" s="291"/>
      <c r="DK280" s="291"/>
      <c r="DL280" s="291"/>
      <c r="DM280" s="291"/>
      <c r="DN280" s="291"/>
      <c r="DO280" s="291"/>
    </row>
    <row r="281" spans="1:119" ht="157.5" customHeight="1">
      <c r="A281" s="281"/>
      <c r="B281" s="291"/>
      <c r="C281" s="291"/>
      <c r="D281" s="291"/>
      <c r="E281" s="291"/>
      <c r="F281" s="293"/>
      <c r="G281" s="293"/>
      <c r="H281" s="293"/>
      <c r="I281" s="291"/>
      <c r="J281" s="291"/>
      <c r="K281" s="291"/>
      <c r="L281" s="291"/>
      <c r="M281" s="301"/>
      <c r="N281" s="291"/>
      <c r="O281" s="291"/>
      <c r="P281" s="291"/>
      <c r="Q281" s="291"/>
      <c r="R281" s="291"/>
      <c r="S281" s="291"/>
      <c r="T281" s="291"/>
      <c r="U281" s="291"/>
      <c r="V281" s="291"/>
      <c r="W281" s="291"/>
      <c r="X281" s="291"/>
      <c r="Y281" s="291"/>
      <c r="Z281" s="291"/>
      <c r="AA281" s="291"/>
      <c r="AB281" s="291"/>
      <c r="AC281" s="291"/>
      <c r="AD281" s="291"/>
      <c r="AE281" s="291"/>
      <c r="AF281" s="291"/>
      <c r="AG281" s="291"/>
      <c r="AH281" s="291"/>
      <c r="AI281" s="291"/>
      <c r="AJ281" s="291"/>
      <c r="AK281" s="291"/>
      <c r="AL281" s="291"/>
      <c r="AM281" s="291"/>
      <c r="AN281" s="291"/>
      <c r="AO281" s="291"/>
      <c r="AP281" s="291"/>
      <c r="AQ281" s="291"/>
      <c r="AR281" s="291"/>
      <c r="AS281" s="291"/>
      <c r="AT281" s="291"/>
      <c r="AU281" s="291"/>
      <c r="AV281" s="291"/>
      <c r="AW281" s="291"/>
      <c r="AX281" s="291"/>
      <c r="AY281" s="291"/>
      <c r="AZ281" s="291"/>
      <c r="BA281" s="291"/>
      <c r="BB281" s="291"/>
      <c r="BC281" s="291"/>
      <c r="BD281" s="291"/>
      <c r="BE281" s="291"/>
      <c r="BF281" s="291"/>
      <c r="BG281" s="291"/>
      <c r="BH281" s="291"/>
      <c r="BI281" s="291"/>
      <c r="BJ281" s="291"/>
      <c r="BK281" s="291"/>
      <c r="BL281" s="291"/>
      <c r="BM281" s="291"/>
      <c r="BN281" s="291"/>
      <c r="BO281" s="291"/>
      <c r="BP281" s="291"/>
      <c r="BQ281" s="291"/>
      <c r="BR281" s="291"/>
      <c r="BS281" s="291"/>
      <c r="BT281" s="291"/>
      <c r="BU281" s="291"/>
      <c r="BV281" s="291"/>
      <c r="BW281" s="291"/>
      <c r="BX281" s="291"/>
      <c r="BY281" s="291"/>
      <c r="BZ281" s="291"/>
      <c r="CA281" s="291"/>
      <c r="CB281" s="291"/>
      <c r="CC281" s="291"/>
      <c r="CD281" s="291"/>
      <c r="CE281" s="291"/>
      <c r="CF281" s="291"/>
      <c r="CG281" s="291"/>
      <c r="CH281" s="291"/>
      <c r="CI281" s="291"/>
      <c r="CJ281" s="291"/>
      <c r="CK281" s="291"/>
      <c r="CL281" s="291"/>
      <c r="CM281" s="291"/>
      <c r="CN281" s="291"/>
      <c r="CO281" s="291"/>
      <c r="CP281" s="291"/>
      <c r="CQ281" s="291"/>
      <c r="CR281" s="291"/>
      <c r="CS281" s="291"/>
      <c r="CT281" s="291"/>
      <c r="CU281" s="291"/>
      <c r="CV281" s="291"/>
      <c r="CW281" s="291"/>
      <c r="CX281" s="291"/>
      <c r="CY281" s="291"/>
      <c r="CZ281" s="291"/>
      <c r="DA281" s="291"/>
      <c r="DB281" s="291"/>
      <c r="DC281" s="291"/>
      <c r="DD281" s="291"/>
      <c r="DE281" s="291"/>
      <c r="DF281" s="291"/>
      <c r="DG281" s="291"/>
      <c r="DH281" s="291"/>
      <c r="DI281" s="291"/>
      <c r="DJ281" s="291"/>
      <c r="DK281" s="291"/>
      <c r="DL281" s="291"/>
      <c r="DM281" s="291"/>
      <c r="DN281" s="291"/>
      <c r="DO281" s="291"/>
    </row>
    <row r="282" spans="1:119" ht="157.5" customHeight="1">
      <c r="A282" s="281"/>
      <c r="B282" s="291"/>
      <c r="C282" s="291"/>
      <c r="D282" s="291"/>
      <c r="E282" s="291"/>
      <c r="F282" s="293"/>
      <c r="G282" s="293"/>
      <c r="H282" s="293"/>
      <c r="I282" s="291"/>
      <c r="J282" s="291"/>
      <c r="K282" s="291"/>
      <c r="L282" s="291"/>
      <c r="M282" s="301"/>
      <c r="N282" s="291"/>
      <c r="O282" s="291"/>
      <c r="P282" s="291"/>
      <c r="Q282" s="291"/>
      <c r="R282" s="291"/>
      <c r="S282" s="291"/>
      <c r="T282" s="291"/>
      <c r="U282" s="291"/>
      <c r="V282" s="291"/>
      <c r="W282" s="291"/>
      <c r="X282" s="291"/>
      <c r="Y282" s="291"/>
      <c r="Z282" s="291"/>
      <c r="AA282" s="291"/>
      <c r="AB282" s="291"/>
      <c r="AC282" s="291"/>
      <c r="AD282" s="291"/>
      <c r="AE282" s="291"/>
      <c r="AF282" s="291"/>
      <c r="AG282" s="291"/>
      <c r="AH282" s="291"/>
      <c r="AI282" s="291"/>
      <c r="AJ282" s="291"/>
      <c r="AK282" s="291"/>
      <c r="AL282" s="291"/>
      <c r="AM282" s="291"/>
      <c r="AN282" s="291"/>
      <c r="AO282" s="291"/>
      <c r="AP282" s="291"/>
      <c r="AQ282" s="291"/>
      <c r="AR282" s="291"/>
      <c r="AS282" s="291"/>
      <c r="AT282" s="291"/>
      <c r="AU282" s="291"/>
      <c r="AV282" s="291"/>
      <c r="AW282" s="291"/>
      <c r="AX282" s="291"/>
      <c r="AY282" s="291"/>
      <c r="AZ282" s="291"/>
      <c r="BA282" s="291"/>
      <c r="BB282" s="291"/>
      <c r="BC282" s="291"/>
      <c r="BD282" s="291"/>
      <c r="BE282" s="291"/>
      <c r="BF282" s="291"/>
      <c r="BG282" s="291"/>
      <c r="BH282" s="291"/>
      <c r="BI282" s="291"/>
      <c r="BJ282" s="291"/>
      <c r="BK282" s="291"/>
      <c r="BL282" s="291"/>
      <c r="BM282" s="291"/>
      <c r="BN282" s="291"/>
      <c r="BO282" s="291"/>
      <c r="BP282" s="291"/>
      <c r="BQ282" s="291"/>
      <c r="BR282" s="291"/>
      <c r="BS282" s="291"/>
      <c r="BT282" s="291"/>
      <c r="BU282" s="291"/>
      <c r="BV282" s="291"/>
      <c r="BW282" s="291"/>
      <c r="BX282" s="291"/>
      <c r="BY282" s="291"/>
      <c r="BZ282" s="291"/>
      <c r="CA282" s="291"/>
      <c r="CB282" s="291"/>
      <c r="CC282" s="291"/>
      <c r="CD282" s="291"/>
      <c r="CE282" s="291"/>
      <c r="CF282" s="291"/>
      <c r="CG282" s="291"/>
      <c r="CH282" s="291"/>
      <c r="CI282" s="291"/>
      <c r="CJ282" s="291"/>
      <c r="CK282" s="291"/>
      <c r="CL282" s="291"/>
      <c r="CM282" s="291"/>
      <c r="CN282" s="291"/>
      <c r="CO282" s="291"/>
      <c r="CP282" s="291"/>
      <c r="CQ282" s="291"/>
      <c r="CR282" s="291"/>
      <c r="CS282" s="291"/>
      <c r="CT282" s="291"/>
      <c r="CU282" s="291"/>
      <c r="CV282" s="291"/>
      <c r="CW282" s="291"/>
      <c r="CX282" s="291"/>
      <c r="CY282" s="291"/>
      <c r="CZ282" s="291"/>
      <c r="DA282" s="291"/>
      <c r="DB282" s="291"/>
      <c r="DC282" s="291"/>
      <c r="DD282" s="291"/>
      <c r="DE282" s="291"/>
      <c r="DF282" s="291"/>
      <c r="DG282" s="291"/>
      <c r="DH282" s="291"/>
      <c r="DI282" s="291"/>
      <c r="DJ282" s="291"/>
      <c r="DK282" s="291"/>
      <c r="DL282" s="291"/>
      <c r="DM282" s="291"/>
      <c r="DN282" s="291"/>
      <c r="DO282" s="291"/>
    </row>
    <row r="283" spans="1:119" ht="157.5" customHeight="1">
      <c r="A283" s="281"/>
      <c r="B283" s="291"/>
      <c r="C283" s="291"/>
      <c r="D283" s="291"/>
      <c r="E283" s="291"/>
      <c r="F283" s="293"/>
      <c r="G283" s="293"/>
      <c r="H283" s="293"/>
      <c r="I283" s="291"/>
      <c r="J283" s="291"/>
      <c r="K283" s="291"/>
      <c r="L283" s="291"/>
      <c r="M283" s="301"/>
      <c r="N283" s="291"/>
      <c r="O283" s="291"/>
      <c r="P283" s="291"/>
      <c r="Q283" s="291"/>
      <c r="R283" s="291"/>
      <c r="S283" s="291"/>
      <c r="T283" s="291"/>
      <c r="U283" s="291"/>
      <c r="V283" s="291"/>
      <c r="W283" s="291"/>
      <c r="X283" s="291"/>
      <c r="Y283" s="291"/>
      <c r="Z283" s="291"/>
      <c r="AA283" s="291"/>
      <c r="AB283" s="291"/>
      <c r="AC283" s="291"/>
      <c r="AD283" s="291"/>
      <c r="AE283" s="291"/>
      <c r="AF283" s="291"/>
      <c r="AG283" s="291"/>
      <c r="AH283" s="291"/>
      <c r="AI283" s="291"/>
      <c r="AJ283" s="291"/>
      <c r="AK283" s="291"/>
      <c r="AL283" s="291"/>
      <c r="AM283" s="291"/>
      <c r="AN283" s="291"/>
      <c r="AO283" s="291"/>
      <c r="AP283" s="291"/>
      <c r="AQ283" s="291"/>
      <c r="AR283" s="291"/>
      <c r="AS283" s="291"/>
      <c r="AT283" s="291"/>
      <c r="AU283" s="291"/>
      <c r="AV283" s="291"/>
      <c r="AW283" s="291"/>
      <c r="AX283" s="291"/>
      <c r="AY283" s="291"/>
      <c r="AZ283" s="291"/>
      <c r="BA283" s="291"/>
      <c r="BB283" s="291"/>
      <c r="BC283" s="291"/>
      <c r="BD283" s="291"/>
      <c r="BE283" s="291"/>
      <c r="BF283" s="291"/>
      <c r="BG283" s="291"/>
      <c r="BH283" s="291"/>
      <c r="BI283" s="291"/>
      <c r="BJ283" s="291"/>
      <c r="BK283" s="291"/>
      <c r="BL283" s="291"/>
      <c r="BM283" s="291"/>
      <c r="BN283" s="291"/>
      <c r="BO283" s="291"/>
      <c r="BP283" s="291"/>
      <c r="BQ283" s="291"/>
      <c r="BR283" s="291"/>
      <c r="BS283" s="291"/>
      <c r="BT283" s="291"/>
      <c r="BU283" s="291"/>
      <c r="BV283" s="291"/>
      <c r="BW283" s="291"/>
      <c r="BX283" s="291"/>
      <c r="BY283" s="291"/>
      <c r="BZ283" s="291"/>
      <c r="CA283" s="291"/>
      <c r="CB283" s="291"/>
      <c r="CC283" s="291"/>
      <c r="CD283" s="291"/>
      <c r="CE283" s="291"/>
      <c r="CF283" s="291"/>
      <c r="CG283" s="291"/>
      <c r="CH283" s="291"/>
      <c r="CI283" s="291"/>
      <c r="CJ283" s="291"/>
      <c r="CK283" s="291"/>
      <c r="CL283" s="291"/>
      <c r="CM283" s="291"/>
      <c r="CN283" s="291"/>
      <c r="CO283" s="291"/>
      <c r="CP283" s="291"/>
      <c r="CQ283" s="291"/>
      <c r="CR283" s="291"/>
      <c r="CS283" s="291"/>
      <c r="CT283" s="291"/>
      <c r="CU283" s="291"/>
      <c r="CV283" s="291"/>
      <c r="CW283" s="291"/>
      <c r="CX283" s="291"/>
      <c r="CY283" s="291"/>
      <c r="CZ283" s="291"/>
      <c r="DA283" s="291"/>
      <c r="DB283" s="291"/>
      <c r="DC283" s="291"/>
      <c r="DD283" s="291"/>
      <c r="DE283" s="291"/>
      <c r="DF283" s="291"/>
      <c r="DG283" s="291"/>
      <c r="DH283" s="291"/>
      <c r="DI283" s="291"/>
      <c r="DJ283" s="291"/>
      <c r="DK283" s="291"/>
      <c r="DL283" s="291"/>
      <c r="DM283" s="291"/>
      <c r="DN283" s="291"/>
      <c r="DO283" s="291"/>
    </row>
    <row r="284" spans="1:119" ht="157.5" customHeight="1">
      <c r="A284" s="281"/>
      <c r="B284" s="291"/>
      <c r="C284" s="291"/>
      <c r="D284" s="291"/>
      <c r="E284" s="291"/>
      <c r="F284" s="293"/>
      <c r="G284" s="293"/>
      <c r="H284" s="293"/>
      <c r="I284" s="291"/>
      <c r="J284" s="291"/>
      <c r="K284" s="291"/>
      <c r="L284" s="291"/>
      <c r="M284" s="301"/>
      <c r="N284" s="291"/>
      <c r="O284" s="291"/>
      <c r="P284" s="291"/>
      <c r="Q284" s="291"/>
      <c r="R284" s="291"/>
      <c r="S284" s="291"/>
      <c r="T284" s="291"/>
      <c r="U284" s="291"/>
      <c r="V284" s="291"/>
      <c r="W284" s="291"/>
      <c r="X284" s="291"/>
      <c r="Y284" s="291"/>
      <c r="Z284" s="291"/>
      <c r="AA284" s="291"/>
      <c r="AB284" s="291"/>
      <c r="AC284" s="291"/>
      <c r="AD284" s="291"/>
      <c r="AE284" s="291"/>
      <c r="AF284" s="291"/>
      <c r="AG284" s="291"/>
      <c r="AH284" s="291"/>
      <c r="AI284" s="291"/>
      <c r="AJ284" s="291"/>
      <c r="AK284" s="291"/>
      <c r="AL284" s="291"/>
      <c r="AM284" s="291"/>
      <c r="AN284" s="291"/>
      <c r="AO284" s="291"/>
      <c r="AP284" s="291"/>
      <c r="AQ284" s="291"/>
      <c r="AR284" s="291"/>
      <c r="AS284" s="291"/>
      <c r="AT284" s="291"/>
      <c r="AU284" s="291"/>
      <c r="AV284" s="291"/>
      <c r="AW284" s="291"/>
      <c r="AX284" s="291"/>
      <c r="AY284" s="291"/>
      <c r="AZ284" s="291"/>
      <c r="BA284" s="291"/>
      <c r="BB284" s="291"/>
      <c r="BC284" s="291"/>
      <c r="BD284" s="291"/>
      <c r="BE284" s="291"/>
      <c r="BF284" s="291"/>
      <c r="BG284" s="291"/>
      <c r="BH284" s="291"/>
      <c r="BI284" s="291"/>
      <c r="BJ284" s="291"/>
      <c r="BK284" s="291"/>
      <c r="BL284" s="291"/>
      <c r="BM284" s="291"/>
      <c r="BN284" s="291"/>
      <c r="BO284" s="291"/>
      <c r="BP284" s="291"/>
      <c r="BQ284" s="291"/>
      <c r="BR284" s="291"/>
      <c r="BS284" s="291"/>
      <c r="BT284" s="291"/>
      <c r="BU284" s="291"/>
      <c r="BV284" s="291"/>
      <c r="BW284" s="291"/>
      <c r="BX284" s="291"/>
      <c r="BY284" s="291"/>
      <c r="BZ284" s="291"/>
      <c r="CA284" s="291"/>
      <c r="CB284" s="291"/>
      <c r="CC284" s="291"/>
      <c r="CD284" s="291"/>
      <c r="CE284" s="291"/>
      <c r="CF284" s="291"/>
      <c r="CG284" s="291"/>
      <c r="CH284" s="291"/>
      <c r="CI284" s="291"/>
      <c r="CJ284" s="291"/>
      <c r="CK284" s="291"/>
      <c r="CL284" s="291"/>
      <c r="CM284" s="291"/>
      <c r="CN284" s="291"/>
      <c r="CO284" s="291"/>
      <c r="CP284" s="291"/>
      <c r="CQ284" s="291"/>
      <c r="CR284" s="291"/>
      <c r="CS284" s="291"/>
      <c r="CT284" s="291"/>
      <c r="CU284" s="291"/>
      <c r="CV284" s="291"/>
      <c r="CW284" s="291"/>
      <c r="CX284" s="291"/>
      <c r="CY284" s="291"/>
      <c r="CZ284" s="291"/>
      <c r="DA284" s="291"/>
      <c r="DB284" s="291"/>
      <c r="DC284" s="291"/>
      <c r="DD284" s="291"/>
      <c r="DE284" s="291"/>
      <c r="DF284" s="291"/>
      <c r="DG284" s="291"/>
      <c r="DH284" s="291"/>
      <c r="DI284" s="291"/>
      <c r="DJ284" s="291"/>
      <c r="DK284" s="291"/>
      <c r="DL284" s="291"/>
      <c r="DM284" s="291"/>
      <c r="DN284" s="291"/>
      <c r="DO284" s="291"/>
    </row>
    <row r="285" spans="1:119" ht="157.5" customHeight="1">
      <c r="A285" s="281"/>
      <c r="B285" s="291"/>
      <c r="C285" s="291"/>
      <c r="D285" s="291"/>
      <c r="E285" s="291"/>
      <c r="F285" s="293"/>
      <c r="G285" s="293"/>
      <c r="H285" s="293"/>
      <c r="I285" s="291"/>
      <c r="J285" s="291"/>
      <c r="K285" s="291"/>
      <c r="L285" s="291"/>
      <c r="M285" s="301"/>
      <c r="N285" s="291"/>
      <c r="O285" s="291"/>
      <c r="P285" s="291"/>
      <c r="Q285" s="291"/>
      <c r="R285" s="291"/>
      <c r="S285" s="291"/>
      <c r="T285" s="291"/>
      <c r="U285" s="291"/>
      <c r="V285" s="291"/>
      <c r="W285" s="291"/>
      <c r="X285" s="291"/>
      <c r="Y285" s="291"/>
      <c r="Z285" s="291"/>
      <c r="AA285" s="291"/>
      <c r="AB285" s="291"/>
      <c r="AC285" s="291"/>
      <c r="AD285" s="291"/>
      <c r="AE285" s="291"/>
      <c r="AF285" s="291"/>
      <c r="AG285" s="291"/>
      <c r="AH285" s="291"/>
      <c r="AI285" s="291"/>
      <c r="AJ285" s="291"/>
      <c r="AK285" s="291"/>
      <c r="AL285" s="291"/>
      <c r="AM285" s="291"/>
      <c r="AN285" s="291"/>
      <c r="AO285" s="291"/>
      <c r="AP285" s="291"/>
      <c r="AQ285" s="291"/>
      <c r="AR285" s="291"/>
      <c r="AS285" s="291"/>
      <c r="AT285" s="291"/>
      <c r="AU285" s="291"/>
      <c r="AV285" s="291"/>
      <c r="AW285" s="291"/>
      <c r="AX285" s="291"/>
      <c r="AY285" s="291"/>
      <c r="AZ285" s="291"/>
      <c r="BA285" s="291"/>
      <c r="BB285" s="291"/>
      <c r="BC285" s="291"/>
      <c r="BD285" s="291"/>
      <c r="BE285" s="291"/>
      <c r="BF285" s="291"/>
      <c r="BG285" s="291"/>
      <c r="BH285" s="291"/>
      <c r="BI285" s="291"/>
      <c r="BJ285" s="291"/>
      <c r="BK285" s="291"/>
      <c r="BL285" s="291"/>
      <c r="BM285" s="291"/>
      <c r="BN285" s="291"/>
      <c r="BO285" s="291"/>
      <c r="BP285" s="291"/>
      <c r="BQ285" s="291"/>
      <c r="BR285" s="291"/>
      <c r="BS285" s="291"/>
      <c r="BT285" s="291"/>
      <c r="BU285" s="291"/>
      <c r="BV285" s="291"/>
      <c r="BW285" s="291"/>
      <c r="BX285" s="291"/>
      <c r="BY285" s="291"/>
      <c r="BZ285" s="291"/>
      <c r="CA285" s="291"/>
      <c r="CB285" s="291"/>
      <c r="CC285" s="291"/>
      <c r="CD285" s="291"/>
      <c r="CE285" s="291"/>
      <c r="CF285" s="291"/>
      <c r="CG285" s="291"/>
      <c r="CH285" s="291"/>
      <c r="CI285" s="291"/>
      <c r="CJ285" s="291"/>
      <c r="CK285" s="291"/>
      <c r="CL285" s="291"/>
      <c r="CM285" s="291"/>
      <c r="CN285" s="291"/>
      <c r="CO285" s="291"/>
      <c r="CP285" s="291"/>
      <c r="CQ285" s="291"/>
      <c r="CR285" s="291"/>
      <c r="CS285" s="291"/>
      <c r="CT285" s="291"/>
      <c r="CU285" s="291"/>
      <c r="CV285" s="291"/>
      <c r="CW285" s="291"/>
      <c r="CX285" s="291"/>
      <c r="CY285" s="291"/>
      <c r="CZ285" s="291"/>
      <c r="DA285" s="291"/>
      <c r="DB285" s="291"/>
      <c r="DC285" s="291"/>
      <c r="DD285" s="291"/>
      <c r="DE285" s="291"/>
      <c r="DF285" s="291"/>
      <c r="DG285" s="291"/>
      <c r="DH285" s="291"/>
      <c r="DI285" s="291"/>
      <c r="DJ285" s="291"/>
      <c r="DK285" s="291"/>
      <c r="DL285" s="291"/>
      <c r="DM285" s="291"/>
      <c r="DN285" s="291"/>
      <c r="DO285" s="291"/>
    </row>
    <row r="286" spans="1:119" ht="157.5" customHeight="1">
      <c r="A286" s="281"/>
      <c r="B286" s="291"/>
      <c r="C286" s="291"/>
      <c r="D286" s="291"/>
      <c r="E286" s="291"/>
      <c r="F286" s="293"/>
      <c r="G286" s="293"/>
      <c r="H286" s="293"/>
      <c r="I286" s="291"/>
      <c r="J286" s="291"/>
      <c r="K286" s="291"/>
      <c r="L286" s="291"/>
      <c r="M286" s="301"/>
      <c r="N286" s="291"/>
      <c r="O286" s="291"/>
      <c r="P286" s="291"/>
      <c r="Q286" s="291"/>
      <c r="R286" s="291"/>
      <c r="S286" s="291"/>
      <c r="T286" s="291"/>
      <c r="U286" s="291"/>
      <c r="V286" s="291"/>
      <c r="W286" s="291"/>
      <c r="X286" s="291"/>
      <c r="Y286" s="291"/>
      <c r="Z286" s="291"/>
      <c r="AA286" s="291"/>
      <c r="AB286" s="291"/>
      <c r="AC286" s="291"/>
      <c r="AD286" s="291"/>
      <c r="AE286" s="291"/>
      <c r="AF286" s="291"/>
      <c r="AG286" s="291"/>
      <c r="AH286" s="291"/>
      <c r="AI286" s="291"/>
      <c r="AJ286" s="291"/>
      <c r="AK286" s="291"/>
      <c r="AL286" s="291"/>
      <c r="AM286" s="291"/>
      <c r="AN286" s="291"/>
      <c r="AO286" s="291"/>
      <c r="AP286" s="291"/>
      <c r="AQ286" s="291"/>
      <c r="AR286" s="291"/>
      <c r="AS286" s="291"/>
      <c r="AT286" s="291"/>
      <c r="AU286" s="291"/>
      <c r="AV286" s="291"/>
      <c r="AW286" s="291"/>
      <c r="AX286" s="291"/>
      <c r="AY286" s="291"/>
      <c r="AZ286" s="291"/>
      <c r="BA286" s="291"/>
      <c r="BB286" s="291"/>
      <c r="BC286" s="291"/>
      <c r="BD286" s="291"/>
      <c r="BE286" s="291"/>
      <c r="BF286" s="291"/>
      <c r="BG286" s="291"/>
      <c r="BH286" s="291"/>
      <c r="BI286" s="291"/>
      <c r="BJ286" s="291"/>
      <c r="BK286" s="291"/>
      <c r="BL286" s="291"/>
      <c r="BM286" s="291"/>
      <c r="BN286" s="291"/>
      <c r="BO286" s="291"/>
      <c r="BP286" s="291"/>
      <c r="BQ286" s="291"/>
      <c r="BR286" s="291"/>
      <c r="BS286" s="291"/>
      <c r="BT286" s="291"/>
      <c r="BU286" s="291"/>
      <c r="BV286" s="291"/>
      <c r="BW286" s="291"/>
      <c r="BX286" s="291"/>
      <c r="BY286" s="291"/>
      <c r="BZ286" s="291"/>
      <c r="CA286" s="291"/>
      <c r="CB286" s="291"/>
      <c r="CC286" s="291"/>
      <c r="CD286" s="291"/>
      <c r="CE286" s="291"/>
      <c r="CF286" s="291"/>
      <c r="CG286" s="291"/>
      <c r="CH286" s="291"/>
      <c r="CI286" s="291"/>
      <c r="CJ286" s="291"/>
      <c r="CK286" s="291"/>
      <c r="CL286" s="291"/>
      <c r="CM286" s="291"/>
      <c r="CN286" s="291"/>
      <c r="CO286" s="291"/>
      <c r="CP286" s="291"/>
      <c r="CQ286" s="291"/>
      <c r="CR286" s="291"/>
      <c r="CS286" s="291"/>
      <c r="CT286" s="291"/>
      <c r="CU286" s="291"/>
      <c r="CV286" s="291"/>
      <c r="CW286" s="291"/>
      <c r="CX286" s="291"/>
      <c r="CY286" s="291"/>
      <c r="CZ286" s="291"/>
      <c r="DA286" s="291"/>
      <c r="DB286" s="291"/>
      <c r="DC286" s="291"/>
      <c r="DD286" s="291"/>
      <c r="DE286" s="291"/>
      <c r="DF286" s="291"/>
      <c r="DG286" s="291"/>
      <c r="DH286" s="291"/>
      <c r="DI286" s="291"/>
      <c r="DJ286" s="291"/>
      <c r="DK286" s="291"/>
      <c r="DL286" s="291"/>
      <c r="DM286" s="291"/>
      <c r="DN286" s="291"/>
      <c r="DO286" s="291"/>
    </row>
    <row r="287" spans="1:119" ht="157.5" customHeight="1">
      <c r="A287" s="281"/>
      <c r="B287" s="291"/>
      <c r="C287" s="291"/>
      <c r="D287" s="291"/>
      <c r="E287" s="291"/>
      <c r="F287" s="293"/>
      <c r="G287" s="293"/>
      <c r="H287" s="293"/>
      <c r="I287" s="291"/>
      <c r="J287" s="291"/>
      <c r="K287" s="291"/>
      <c r="L287" s="291"/>
      <c r="M287" s="301"/>
      <c r="N287" s="291"/>
      <c r="O287" s="291"/>
      <c r="P287" s="291"/>
      <c r="Q287" s="291"/>
      <c r="R287" s="291"/>
      <c r="S287" s="291"/>
      <c r="T287" s="291"/>
      <c r="U287" s="291"/>
      <c r="V287" s="291"/>
      <c r="W287" s="291"/>
      <c r="X287" s="291"/>
      <c r="Y287" s="291"/>
      <c r="Z287" s="291"/>
      <c r="AA287" s="291"/>
      <c r="AB287" s="291"/>
      <c r="AC287" s="291"/>
      <c r="AD287" s="291"/>
      <c r="AE287" s="291"/>
      <c r="AF287" s="291"/>
      <c r="AG287" s="291"/>
      <c r="AH287" s="291"/>
      <c r="AI287" s="291"/>
      <c r="AJ287" s="291"/>
      <c r="AK287" s="291"/>
      <c r="AL287" s="291"/>
      <c r="AM287" s="291"/>
      <c r="AN287" s="291"/>
      <c r="AO287" s="291"/>
      <c r="AP287" s="291"/>
      <c r="AQ287" s="291"/>
      <c r="AR287" s="291"/>
      <c r="AS287" s="291"/>
      <c r="AT287" s="291"/>
      <c r="AU287" s="291"/>
      <c r="AV287" s="291"/>
      <c r="AW287" s="291"/>
      <c r="AX287" s="291"/>
      <c r="AY287" s="291"/>
      <c r="AZ287" s="291"/>
      <c r="BA287" s="291"/>
      <c r="BB287" s="291"/>
      <c r="BC287" s="291"/>
      <c r="BD287" s="291"/>
      <c r="BE287" s="291"/>
      <c r="BF287" s="291"/>
      <c r="BG287" s="291"/>
      <c r="BH287" s="291"/>
      <c r="BI287" s="291"/>
      <c r="BJ287" s="291"/>
      <c r="BK287" s="291"/>
      <c r="BL287" s="291"/>
      <c r="BM287" s="291"/>
      <c r="BN287" s="291"/>
      <c r="BO287" s="291"/>
      <c r="BP287" s="291"/>
      <c r="BQ287" s="291"/>
      <c r="BR287" s="291"/>
      <c r="BS287" s="291"/>
      <c r="BT287" s="291"/>
      <c r="BU287" s="291"/>
      <c r="BV287" s="291"/>
      <c r="BW287" s="291"/>
      <c r="BX287" s="291"/>
      <c r="BY287" s="291"/>
      <c r="BZ287" s="291"/>
      <c r="CA287" s="291"/>
      <c r="CB287" s="291"/>
      <c r="CC287" s="291"/>
      <c r="CD287" s="291"/>
      <c r="CE287" s="291"/>
      <c r="CF287" s="291"/>
      <c r="CG287" s="291"/>
      <c r="CH287" s="291"/>
      <c r="CI287" s="291"/>
      <c r="CJ287" s="291"/>
      <c r="CK287" s="291"/>
      <c r="CL287" s="291"/>
      <c r="CM287" s="291"/>
      <c r="CN287" s="291"/>
      <c r="CO287" s="291"/>
      <c r="CP287" s="291"/>
      <c r="CQ287" s="291"/>
      <c r="CR287" s="291"/>
      <c r="CS287" s="291"/>
      <c r="CT287" s="291"/>
      <c r="CU287" s="291"/>
      <c r="CV287" s="291"/>
      <c r="CW287" s="291"/>
      <c r="CX287" s="291"/>
      <c r="CY287" s="291"/>
      <c r="CZ287" s="291"/>
      <c r="DA287" s="291"/>
      <c r="DB287" s="291"/>
      <c r="DC287" s="291"/>
      <c r="DD287" s="291"/>
      <c r="DE287" s="291"/>
      <c r="DF287" s="291"/>
      <c r="DG287" s="291"/>
      <c r="DH287" s="291"/>
      <c r="DI287" s="291"/>
      <c r="DJ287" s="291"/>
      <c r="DK287" s="291"/>
      <c r="DL287" s="291"/>
      <c r="DM287" s="291"/>
      <c r="DN287" s="291"/>
      <c r="DO287" s="291"/>
    </row>
    <row r="288" spans="1:119" ht="157.5" customHeight="1">
      <c r="A288" s="281"/>
      <c r="B288" s="291"/>
      <c r="C288" s="291"/>
      <c r="D288" s="291"/>
      <c r="E288" s="291"/>
      <c r="F288" s="293"/>
      <c r="G288" s="293"/>
      <c r="H288" s="293"/>
      <c r="I288" s="291"/>
      <c r="J288" s="291"/>
      <c r="K288" s="291"/>
      <c r="L288" s="291"/>
      <c r="M288" s="301"/>
      <c r="N288" s="291"/>
      <c r="O288" s="291"/>
      <c r="P288" s="291"/>
      <c r="Q288" s="291"/>
      <c r="R288" s="291"/>
      <c r="S288" s="291"/>
      <c r="T288" s="291"/>
      <c r="U288" s="291"/>
      <c r="V288" s="291"/>
      <c r="W288" s="291"/>
      <c r="X288" s="291"/>
      <c r="Y288" s="291"/>
      <c r="Z288" s="291"/>
      <c r="AA288" s="291"/>
      <c r="AB288" s="291"/>
      <c r="AC288" s="291"/>
      <c r="AD288" s="291"/>
      <c r="AE288" s="291"/>
      <c r="AF288" s="291"/>
      <c r="AG288" s="291"/>
      <c r="AH288" s="291"/>
      <c r="AI288" s="291"/>
      <c r="AJ288" s="291"/>
      <c r="AK288" s="291"/>
      <c r="AL288" s="291"/>
      <c r="AM288" s="291"/>
      <c r="AN288" s="291"/>
      <c r="AO288" s="291"/>
      <c r="AP288" s="291"/>
      <c r="AQ288" s="291"/>
      <c r="AR288" s="291"/>
      <c r="AS288" s="291"/>
      <c r="AT288" s="291"/>
      <c r="AU288" s="291"/>
      <c r="AV288" s="291"/>
      <c r="AW288" s="291"/>
      <c r="AX288" s="291"/>
      <c r="AY288" s="291"/>
      <c r="AZ288" s="291"/>
      <c r="BA288" s="291"/>
      <c r="BB288" s="291"/>
      <c r="BC288" s="291"/>
      <c r="BD288" s="291"/>
      <c r="BE288" s="291"/>
      <c r="BF288" s="291"/>
      <c r="BG288" s="291"/>
      <c r="BH288" s="291"/>
      <c r="BI288" s="291"/>
      <c r="BJ288" s="291"/>
      <c r="BK288" s="291"/>
      <c r="BL288" s="291"/>
      <c r="BM288" s="291"/>
      <c r="BN288" s="291"/>
      <c r="BO288" s="291"/>
      <c r="BP288" s="291"/>
      <c r="BQ288" s="291"/>
      <c r="BR288" s="291"/>
      <c r="BS288" s="291"/>
      <c r="BT288" s="291"/>
      <c r="BU288" s="291"/>
      <c r="BV288" s="291"/>
      <c r="BW288" s="291"/>
      <c r="BX288" s="291"/>
      <c r="BY288" s="291"/>
      <c r="BZ288" s="291"/>
      <c r="CA288" s="291"/>
      <c r="CB288" s="291"/>
      <c r="CC288" s="291"/>
      <c r="CD288" s="291"/>
      <c r="CE288" s="291"/>
      <c r="CF288" s="291"/>
      <c r="CG288" s="291"/>
      <c r="CH288" s="291"/>
      <c r="CI288" s="291"/>
      <c r="CJ288" s="291"/>
      <c r="CK288" s="291"/>
      <c r="CL288" s="291"/>
      <c r="CM288" s="291"/>
      <c r="CN288" s="291"/>
      <c r="CO288" s="291"/>
      <c r="CP288" s="291"/>
      <c r="CQ288" s="291"/>
      <c r="CR288" s="291"/>
      <c r="CS288" s="291"/>
      <c r="CT288" s="291"/>
      <c r="CU288" s="291"/>
      <c r="CV288" s="291"/>
      <c r="CW288" s="291"/>
      <c r="CX288" s="291"/>
      <c r="CY288" s="291"/>
      <c r="CZ288" s="291"/>
      <c r="DA288" s="291"/>
      <c r="DB288" s="291"/>
      <c r="DC288" s="291"/>
      <c r="DD288" s="291"/>
      <c r="DE288" s="291"/>
      <c r="DF288" s="291"/>
      <c r="DG288" s="291"/>
      <c r="DH288" s="291"/>
      <c r="DI288" s="291"/>
      <c r="DJ288" s="291"/>
      <c r="DK288" s="291"/>
      <c r="DL288" s="291"/>
      <c r="DM288" s="291"/>
      <c r="DN288" s="291"/>
      <c r="DO288" s="291"/>
    </row>
    <row r="289" spans="1:119" ht="157.5" customHeight="1">
      <c r="A289" s="281"/>
      <c r="B289" s="291"/>
      <c r="C289" s="291"/>
      <c r="D289" s="291"/>
      <c r="E289" s="291"/>
      <c r="F289" s="293"/>
      <c r="G289" s="293"/>
      <c r="H289" s="293"/>
      <c r="I289" s="291"/>
      <c r="J289" s="291"/>
      <c r="K289" s="291"/>
      <c r="L289" s="291"/>
      <c r="M289" s="301"/>
      <c r="N289" s="291"/>
      <c r="O289" s="291"/>
      <c r="P289" s="291"/>
      <c r="Q289" s="291"/>
      <c r="R289" s="291"/>
      <c r="S289" s="291"/>
      <c r="T289" s="291"/>
      <c r="U289" s="291"/>
      <c r="V289" s="291"/>
      <c r="W289" s="291"/>
      <c r="X289" s="291"/>
      <c r="Y289" s="291"/>
      <c r="Z289" s="291"/>
      <c r="AA289" s="291"/>
      <c r="AB289" s="291"/>
      <c r="AC289" s="291"/>
      <c r="AD289" s="291"/>
      <c r="AE289" s="291"/>
      <c r="AF289" s="291"/>
      <c r="AG289" s="291"/>
      <c r="AH289" s="291"/>
      <c r="AI289" s="291"/>
      <c r="AJ289" s="291"/>
      <c r="AK289" s="291"/>
      <c r="AL289" s="291"/>
      <c r="AM289" s="291"/>
      <c r="AN289" s="291"/>
      <c r="AO289" s="291"/>
      <c r="AP289" s="291"/>
      <c r="AQ289" s="291"/>
      <c r="AR289" s="291"/>
      <c r="AS289" s="291"/>
      <c r="AT289" s="291"/>
      <c r="AU289" s="291"/>
      <c r="AV289" s="291"/>
      <c r="AW289" s="291"/>
      <c r="AX289" s="291"/>
      <c r="AY289" s="291"/>
      <c r="AZ289" s="291"/>
      <c r="BA289" s="291"/>
      <c r="BB289" s="291"/>
      <c r="BC289" s="291"/>
      <c r="BD289" s="291"/>
      <c r="BE289" s="291"/>
      <c r="BF289" s="291"/>
      <c r="BG289" s="291"/>
      <c r="BH289" s="291"/>
      <c r="BI289" s="291"/>
      <c r="BJ289" s="291"/>
      <c r="BK289" s="291"/>
      <c r="BL289" s="291"/>
      <c r="BM289" s="291"/>
      <c r="BN289" s="291"/>
      <c r="BO289" s="291"/>
      <c r="BP289" s="291"/>
      <c r="BQ289" s="291"/>
      <c r="BR289" s="291"/>
      <c r="BS289" s="291"/>
      <c r="BT289" s="291"/>
      <c r="BU289" s="291"/>
      <c r="BV289" s="291"/>
      <c r="BW289" s="291"/>
      <c r="BX289" s="291"/>
      <c r="BY289" s="291"/>
      <c r="BZ289" s="291"/>
      <c r="CA289" s="291"/>
      <c r="CB289" s="291"/>
      <c r="CC289" s="291"/>
      <c r="CD289" s="291"/>
      <c r="CE289" s="291"/>
      <c r="CF289" s="291"/>
      <c r="CG289" s="291"/>
      <c r="CH289" s="291"/>
      <c r="CI289" s="291"/>
      <c r="CJ289" s="291"/>
      <c r="CK289" s="291"/>
      <c r="CL289" s="291"/>
      <c r="CM289" s="291"/>
      <c r="CN289" s="291"/>
      <c r="CO289" s="291"/>
      <c r="CP289" s="291"/>
      <c r="CQ289" s="291"/>
      <c r="CR289" s="291"/>
      <c r="CS289" s="291"/>
      <c r="CT289" s="291"/>
      <c r="CU289" s="291"/>
      <c r="CV289" s="291"/>
      <c r="CW289" s="291"/>
      <c r="CX289" s="291"/>
      <c r="CY289" s="291"/>
      <c r="CZ289" s="291"/>
      <c r="DA289" s="291"/>
      <c r="DB289" s="291"/>
      <c r="DC289" s="291"/>
      <c r="DD289" s="291"/>
      <c r="DE289" s="291"/>
      <c r="DF289" s="291"/>
      <c r="DG289" s="291"/>
      <c r="DH289" s="291"/>
      <c r="DI289" s="291"/>
      <c r="DJ289" s="291"/>
      <c r="DK289" s="291"/>
      <c r="DL289" s="291"/>
      <c r="DM289" s="291"/>
      <c r="DN289" s="291"/>
      <c r="DO289" s="291"/>
    </row>
    <row r="290" spans="1:119" ht="157.5" customHeight="1">
      <c r="A290" s="281"/>
      <c r="B290" s="291"/>
      <c r="C290" s="291"/>
      <c r="D290" s="291"/>
      <c r="E290" s="291"/>
      <c r="F290" s="293"/>
      <c r="G290" s="293"/>
      <c r="H290" s="293"/>
      <c r="I290" s="291"/>
      <c r="J290" s="291"/>
      <c r="K290" s="291"/>
      <c r="L290" s="291"/>
      <c r="M290" s="301"/>
      <c r="N290" s="291"/>
      <c r="O290" s="291"/>
      <c r="P290" s="291"/>
      <c r="Q290" s="291"/>
      <c r="R290" s="291"/>
      <c r="S290" s="291"/>
      <c r="T290" s="291"/>
      <c r="U290" s="291"/>
      <c r="V290" s="291"/>
      <c r="W290" s="291"/>
      <c r="X290" s="291"/>
      <c r="Y290" s="291"/>
      <c r="Z290" s="291"/>
      <c r="AA290" s="291"/>
      <c r="AB290" s="291"/>
      <c r="AC290" s="291"/>
      <c r="AD290" s="291"/>
      <c r="AE290" s="291"/>
      <c r="AF290" s="291"/>
      <c r="AG290" s="291"/>
      <c r="AH290" s="291"/>
      <c r="AI290" s="291"/>
      <c r="AJ290" s="291"/>
      <c r="AK290" s="291"/>
      <c r="AL290" s="291"/>
      <c r="AM290" s="291"/>
      <c r="AN290" s="291"/>
      <c r="AO290" s="291"/>
      <c r="AP290" s="291"/>
      <c r="AQ290" s="291"/>
      <c r="AR290" s="291"/>
      <c r="AS290" s="291"/>
      <c r="AT290" s="291"/>
      <c r="AU290" s="291"/>
      <c r="AV290" s="291"/>
      <c r="AW290" s="291"/>
      <c r="AX290" s="291"/>
      <c r="AY290" s="291"/>
      <c r="AZ290" s="291"/>
      <c r="BA290" s="291"/>
      <c r="BB290" s="291"/>
      <c r="BC290" s="291"/>
      <c r="BD290" s="291"/>
      <c r="BE290" s="291"/>
      <c r="BF290" s="291"/>
      <c r="BG290" s="291"/>
      <c r="BH290" s="291"/>
      <c r="BI290" s="291"/>
      <c r="BJ290" s="291"/>
      <c r="BK290" s="291"/>
      <c r="BL290" s="291"/>
      <c r="BM290" s="291"/>
      <c r="BN290" s="291"/>
      <c r="BO290" s="291"/>
      <c r="BP290" s="291"/>
      <c r="BQ290" s="291"/>
      <c r="BR290" s="291"/>
      <c r="BS290" s="291"/>
      <c r="BT290" s="291"/>
      <c r="BU290" s="291"/>
      <c r="BV290" s="291"/>
      <c r="BW290" s="291"/>
      <c r="BX290" s="291"/>
      <c r="BY290" s="291"/>
      <c r="BZ290" s="291"/>
      <c r="CA290" s="291"/>
      <c r="CB290" s="291"/>
      <c r="CC290" s="291"/>
      <c r="CD290" s="291"/>
      <c r="CE290" s="291"/>
      <c r="CF290" s="291"/>
      <c r="CG290" s="291"/>
      <c r="CH290" s="291"/>
      <c r="CI290" s="291"/>
      <c r="CJ290" s="291"/>
      <c r="CK290" s="291"/>
      <c r="CL290" s="291"/>
      <c r="CM290" s="291"/>
      <c r="CN290" s="291"/>
      <c r="CO290" s="291"/>
      <c r="CP290" s="291"/>
      <c r="CQ290" s="291"/>
      <c r="CR290" s="291"/>
      <c r="CS290" s="291"/>
      <c r="CT290" s="291"/>
      <c r="CU290" s="291"/>
      <c r="CV290" s="291"/>
      <c r="CW290" s="291"/>
      <c r="CX290" s="291"/>
      <c r="CY290" s="291"/>
      <c r="CZ290" s="291"/>
      <c r="DA290" s="291"/>
      <c r="DB290" s="291"/>
      <c r="DC290" s="291"/>
      <c r="DD290" s="291"/>
      <c r="DE290" s="291"/>
      <c r="DF290" s="291"/>
      <c r="DG290" s="291"/>
      <c r="DH290" s="291"/>
      <c r="DI290" s="291"/>
      <c r="DJ290" s="291"/>
      <c r="DK290" s="291"/>
      <c r="DL290" s="291"/>
      <c r="DM290" s="291"/>
      <c r="DN290" s="291"/>
      <c r="DO290" s="291"/>
    </row>
    <row r="291" spans="1:119" ht="157.5" customHeight="1">
      <c r="A291" s="281"/>
      <c r="B291" s="291"/>
      <c r="C291" s="291"/>
      <c r="D291" s="291"/>
      <c r="E291" s="291"/>
      <c r="F291" s="293"/>
      <c r="G291" s="293"/>
      <c r="H291" s="293"/>
      <c r="I291" s="291"/>
      <c r="J291" s="291"/>
      <c r="K291" s="291"/>
      <c r="L291" s="291"/>
      <c r="M291" s="301"/>
      <c r="N291" s="291"/>
      <c r="O291" s="291"/>
      <c r="P291" s="291"/>
      <c r="Q291" s="291"/>
      <c r="R291" s="291"/>
      <c r="S291" s="291"/>
      <c r="T291" s="291"/>
      <c r="U291" s="291"/>
      <c r="V291" s="291"/>
      <c r="W291" s="291"/>
      <c r="X291" s="291"/>
      <c r="Y291" s="291"/>
      <c r="Z291" s="291"/>
      <c r="AA291" s="291"/>
      <c r="AB291" s="291"/>
      <c r="AC291" s="291"/>
      <c r="AD291" s="291"/>
      <c r="AE291" s="291"/>
      <c r="AF291" s="291"/>
      <c r="AG291" s="291"/>
      <c r="AH291" s="291"/>
      <c r="AI291" s="291"/>
      <c r="AJ291" s="291"/>
      <c r="AK291" s="291"/>
      <c r="AL291" s="291"/>
      <c r="AM291" s="291"/>
      <c r="AN291" s="291"/>
      <c r="AO291" s="291"/>
      <c r="AP291" s="291"/>
      <c r="AQ291" s="291"/>
      <c r="AR291" s="291"/>
      <c r="AS291" s="291"/>
      <c r="AT291" s="291"/>
      <c r="AU291" s="291"/>
      <c r="AV291" s="291"/>
      <c r="AW291" s="291"/>
      <c r="AX291" s="291"/>
      <c r="AY291" s="291"/>
      <c r="AZ291" s="291"/>
      <c r="BA291" s="291"/>
      <c r="BB291" s="291"/>
      <c r="BC291" s="291"/>
      <c r="BD291" s="291"/>
      <c r="BE291" s="291"/>
      <c r="BF291" s="291"/>
      <c r="BG291" s="291"/>
      <c r="BH291" s="291"/>
      <c r="BI291" s="291"/>
      <c r="BJ291" s="291"/>
      <c r="BK291" s="291"/>
      <c r="BL291" s="291"/>
      <c r="BM291" s="291"/>
      <c r="BN291" s="291"/>
      <c r="BO291" s="291"/>
      <c r="BP291" s="291"/>
      <c r="BQ291" s="291"/>
      <c r="BR291" s="291"/>
      <c r="BS291" s="291"/>
      <c r="BT291" s="291"/>
      <c r="BU291" s="291"/>
      <c r="BV291" s="291"/>
      <c r="BW291" s="291"/>
      <c r="BX291" s="291"/>
      <c r="BY291" s="291"/>
      <c r="BZ291" s="291"/>
      <c r="CA291" s="291"/>
      <c r="CB291" s="291"/>
      <c r="CC291" s="291"/>
      <c r="CD291" s="291"/>
      <c r="CE291" s="291"/>
      <c r="CF291" s="291"/>
      <c r="CG291" s="291"/>
      <c r="CH291" s="291"/>
      <c r="CI291" s="291"/>
      <c r="CJ291" s="291"/>
      <c r="CK291" s="291"/>
      <c r="CL291" s="291"/>
      <c r="CM291" s="291"/>
      <c r="CN291" s="291"/>
      <c r="CO291" s="291"/>
      <c r="CP291" s="291"/>
      <c r="CQ291" s="291"/>
      <c r="CR291" s="291"/>
      <c r="CS291" s="291"/>
      <c r="CT291" s="291"/>
      <c r="CU291" s="291"/>
      <c r="CV291" s="291"/>
      <c r="CW291" s="291"/>
      <c r="CX291" s="291"/>
      <c r="CY291" s="291"/>
      <c r="CZ291" s="291"/>
      <c r="DA291" s="291"/>
      <c r="DB291" s="291"/>
      <c r="DC291" s="291"/>
      <c r="DD291" s="291"/>
      <c r="DE291" s="291"/>
      <c r="DF291" s="291"/>
      <c r="DG291" s="291"/>
      <c r="DH291" s="291"/>
      <c r="DI291" s="291"/>
      <c r="DJ291" s="291"/>
      <c r="DK291" s="291"/>
      <c r="DL291" s="291"/>
      <c r="DM291" s="291"/>
      <c r="DN291" s="291"/>
      <c r="DO291" s="291"/>
    </row>
    <row r="292" spans="1:119" ht="157.5" customHeight="1">
      <c r="A292" s="281"/>
      <c r="B292" s="291"/>
      <c r="C292" s="291"/>
      <c r="D292" s="291"/>
      <c r="E292" s="291"/>
      <c r="F292" s="293"/>
      <c r="G292" s="293"/>
      <c r="H292" s="293"/>
      <c r="I292" s="291"/>
      <c r="J292" s="291"/>
      <c r="K292" s="291"/>
      <c r="L292" s="291"/>
      <c r="M292" s="301"/>
      <c r="N292" s="291"/>
      <c r="O292" s="291"/>
      <c r="P292" s="291"/>
      <c r="Q292" s="291"/>
      <c r="R292" s="291"/>
      <c r="S292" s="291"/>
      <c r="T292" s="291"/>
      <c r="U292" s="291"/>
      <c r="V292" s="291"/>
      <c r="W292" s="291"/>
      <c r="X292" s="291"/>
      <c r="Y292" s="291"/>
      <c r="Z292" s="291"/>
      <c r="AA292" s="291"/>
      <c r="AB292" s="291"/>
      <c r="AC292" s="291"/>
      <c r="AD292" s="291"/>
      <c r="AE292" s="291"/>
      <c r="AF292" s="291"/>
      <c r="AG292" s="291"/>
      <c r="AH292" s="291"/>
      <c r="AI292" s="291"/>
      <c r="AJ292" s="291"/>
      <c r="AK292" s="291"/>
      <c r="AL292" s="291"/>
      <c r="AM292" s="291"/>
      <c r="AN292" s="291"/>
      <c r="AO292" s="291"/>
      <c r="AP292" s="291"/>
      <c r="AQ292" s="291"/>
      <c r="AR292" s="291"/>
      <c r="AS292" s="291"/>
      <c r="AT292" s="291"/>
      <c r="AU292" s="291"/>
      <c r="AV292" s="291"/>
      <c r="AW292" s="291"/>
      <c r="AX292" s="291"/>
      <c r="AY292" s="291"/>
      <c r="AZ292" s="291"/>
      <c r="BA292" s="291"/>
      <c r="BB292" s="291"/>
      <c r="BC292" s="291"/>
      <c r="BD292" s="291"/>
      <c r="BE292" s="291"/>
      <c r="BF292" s="291"/>
      <c r="BG292" s="291"/>
      <c r="BH292" s="291"/>
      <c r="BI292" s="291"/>
      <c r="BJ292" s="291"/>
      <c r="BK292" s="291"/>
      <c r="BL292" s="291"/>
      <c r="BM292" s="291"/>
      <c r="BN292" s="291"/>
      <c r="BO292" s="291"/>
      <c r="BP292" s="291"/>
      <c r="BQ292" s="291"/>
      <c r="BR292" s="291"/>
      <c r="BS292" s="291"/>
      <c r="BT292" s="291"/>
      <c r="BU292" s="291"/>
      <c r="BV292" s="291"/>
      <c r="BW292" s="291"/>
      <c r="BX292" s="291"/>
      <c r="BY292" s="291"/>
      <c r="BZ292" s="291"/>
      <c r="CA292" s="291"/>
      <c r="CB292" s="291"/>
      <c r="CC292" s="291"/>
      <c r="CD292" s="291"/>
      <c r="CE292" s="291"/>
      <c r="CF292" s="291"/>
      <c r="CG292" s="291"/>
      <c r="CH292" s="291"/>
      <c r="CI292" s="291"/>
      <c r="CJ292" s="291"/>
      <c r="CK292" s="291"/>
      <c r="CL292" s="291"/>
      <c r="CM292" s="291"/>
      <c r="CN292" s="291"/>
      <c r="CO292" s="291"/>
      <c r="CP292" s="291"/>
      <c r="CQ292" s="291"/>
      <c r="CR292" s="291"/>
      <c r="CS292" s="291"/>
      <c r="CT292" s="291"/>
      <c r="CU292" s="291"/>
      <c r="CV292" s="291"/>
      <c r="CW292" s="291"/>
      <c r="CX292" s="291"/>
      <c r="CY292" s="291"/>
      <c r="CZ292" s="291"/>
      <c r="DA292" s="291"/>
      <c r="DB292" s="291"/>
      <c r="DC292" s="291"/>
      <c r="DD292" s="291"/>
      <c r="DE292" s="291"/>
      <c r="DF292" s="291"/>
      <c r="DG292" s="291"/>
      <c r="DH292" s="291"/>
      <c r="DI292" s="291"/>
      <c r="DJ292" s="291"/>
      <c r="DK292" s="291"/>
      <c r="DL292" s="291"/>
      <c r="DM292" s="291"/>
      <c r="DN292" s="291"/>
      <c r="DO292" s="291"/>
    </row>
    <row r="293" spans="1:119" ht="157.5" customHeight="1">
      <c r="A293" s="281"/>
      <c r="B293" s="291"/>
      <c r="C293" s="291"/>
      <c r="D293" s="291"/>
      <c r="E293" s="291"/>
      <c r="F293" s="293"/>
      <c r="G293" s="293"/>
      <c r="H293" s="293"/>
      <c r="I293" s="291"/>
      <c r="J293" s="291"/>
      <c r="K293" s="291"/>
      <c r="L293" s="291"/>
      <c r="M293" s="301"/>
      <c r="N293" s="291"/>
      <c r="O293" s="291"/>
      <c r="P293" s="291"/>
      <c r="Q293" s="291"/>
      <c r="R293" s="291"/>
      <c r="S293" s="291"/>
      <c r="T293" s="291"/>
      <c r="U293" s="291"/>
      <c r="V293" s="291"/>
      <c r="W293" s="291"/>
      <c r="X293" s="291"/>
      <c r="Y293" s="291"/>
      <c r="Z293" s="291"/>
      <c r="AA293" s="291"/>
      <c r="AB293" s="291"/>
      <c r="AC293" s="291"/>
      <c r="AD293" s="291"/>
      <c r="AE293" s="291"/>
      <c r="AF293" s="291"/>
      <c r="AG293" s="291"/>
      <c r="AH293" s="291"/>
      <c r="AI293" s="291"/>
      <c r="AJ293" s="291"/>
      <c r="AK293" s="291"/>
      <c r="AL293" s="291"/>
      <c r="AM293" s="291"/>
      <c r="AN293" s="291"/>
      <c r="AO293" s="291"/>
      <c r="AP293" s="291"/>
      <c r="AQ293" s="291"/>
      <c r="AR293" s="291"/>
      <c r="AS293" s="291"/>
      <c r="AT293" s="291"/>
      <c r="AU293" s="291"/>
      <c r="AV293" s="291"/>
      <c r="AW293" s="291"/>
      <c r="AX293" s="291"/>
      <c r="AY293" s="291"/>
      <c r="AZ293" s="291"/>
      <c r="BA293" s="291"/>
      <c r="BB293" s="291"/>
      <c r="BC293" s="291"/>
      <c r="BD293" s="291"/>
      <c r="BE293" s="291"/>
      <c r="BF293" s="291"/>
      <c r="BG293" s="291"/>
      <c r="BH293" s="291"/>
      <c r="BI293" s="291"/>
      <c r="BJ293" s="291"/>
      <c r="BK293" s="291"/>
      <c r="BL293" s="291"/>
      <c r="BM293" s="291"/>
      <c r="BN293" s="291"/>
      <c r="BO293" s="291"/>
      <c r="BP293" s="291"/>
      <c r="BQ293" s="291"/>
      <c r="BR293" s="291"/>
      <c r="BS293" s="291"/>
      <c r="BT293" s="291"/>
      <c r="BU293" s="291"/>
      <c r="BV293" s="291"/>
      <c r="BW293" s="291"/>
      <c r="BX293" s="291"/>
      <c r="BY293" s="291"/>
      <c r="BZ293" s="291"/>
      <c r="CA293" s="291"/>
      <c r="CB293" s="291"/>
      <c r="CC293" s="291"/>
      <c r="CD293" s="291"/>
      <c r="CE293" s="291"/>
      <c r="CF293" s="291"/>
      <c r="CG293" s="291"/>
      <c r="CH293" s="291"/>
      <c r="CI293" s="291"/>
      <c r="CJ293" s="291"/>
      <c r="CK293" s="291"/>
      <c r="CL293" s="291"/>
      <c r="CM293" s="291"/>
      <c r="CN293" s="291"/>
      <c r="CO293" s="291"/>
      <c r="CP293" s="291"/>
      <c r="CQ293" s="291"/>
      <c r="CR293" s="291"/>
      <c r="CS293" s="291"/>
      <c r="CT293" s="291"/>
      <c r="CU293" s="291"/>
      <c r="CV293" s="291"/>
      <c r="CW293" s="291"/>
      <c r="CX293" s="291"/>
      <c r="CY293" s="291"/>
      <c r="CZ293" s="291"/>
      <c r="DA293" s="291"/>
      <c r="DB293" s="291"/>
      <c r="DC293" s="291"/>
      <c r="DD293" s="291"/>
      <c r="DE293" s="291"/>
      <c r="DF293" s="291"/>
      <c r="DG293" s="291"/>
      <c r="DH293" s="291"/>
      <c r="DI293" s="291"/>
      <c r="DJ293" s="291"/>
      <c r="DK293" s="291"/>
      <c r="DL293" s="291"/>
      <c r="DM293" s="291"/>
      <c r="DN293" s="291"/>
      <c r="DO293" s="291"/>
    </row>
    <row r="294" spans="1:119" ht="157.5" customHeight="1">
      <c r="A294" s="281"/>
      <c r="B294" s="291"/>
      <c r="C294" s="291"/>
      <c r="D294" s="291"/>
      <c r="E294" s="291"/>
      <c r="F294" s="293"/>
      <c r="G294" s="293"/>
      <c r="H294" s="293"/>
      <c r="I294" s="291"/>
      <c r="J294" s="291"/>
      <c r="K294" s="291"/>
      <c r="L294" s="291"/>
      <c r="M294" s="301"/>
      <c r="N294" s="291"/>
      <c r="O294" s="291"/>
      <c r="P294" s="291"/>
      <c r="Q294" s="291"/>
      <c r="R294" s="291"/>
      <c r="S294" s="291"/>
      <c r="T294" s="291"/>
      <c r="U294" s="291"/>
      <c r="V294" s="291"/>
      <c r="W294" s="291"/>
      <c r="X294" s="291"/>
      <c r="Y294" s="291"/>
      <c r="Z294" s="291"/>
      <c r="AA294" s="291"/>
      <c r="AB294" s="291"/>
      <c r="AC294" s="291"/>
      <c r="AD294" s="291"/>
      <c r="AE294" s="291"/>
      <c r="AF294" s="291"/>
      <c r="AG294" s="291"/>
      <c r="AH294" s="291"/>
      <c r="AI294" s="291"/>
      <c r="AJ294" s="291"/>
      <c r="AK294" s="291"/>
      <c r="AL294" s="291"/>
      <c r="AM294" s="291"/>
      <c r="AN294" s="291"/>
      <c r="AO294" s="291"/>
      <c r="AP294" s="291"/>
      <c r="AQ294" s="291"/>
      <c r="AR294" s="291"/>
      <c r="AS294" s="291"/>
      <c r="AT294" s="291"/>
      <c r="AU294" s="291"/>
      <c r="AV294" s="291"/>
      <c r="AW294" s="291"/>
      <c r="AX294" s="291"/>
      <c r="AY294" s="291"/>
      <c r="AZ294" s="291"/>
      <c r="BA294" s="291"/>
      <c r="BB294" s="291"/>
      <c r="BC294" s="291"/>
      <c r="BD294" s="291"/>
      <c r="BE294" s="291"/>
      <c r="BF294" s="291"/>
      <c r="BG294" s="291"/>
      <c r="BH294" s="291"/>
      <c r="BI294" s="291"/>
      <c r="BJ294" s="291"/>
      <c r="BK294" s="291"/>
      <c r="BL294" s="291"/>
      <c r="BM294" s="291"/>
      <c r="BN294" s="291"/>
      <c r="BO294" s="291"/>
      <c r="BP294" s="291"/>
      <c r="BQ294" s="291"/>
      <c r="BR294" s="291"/>
      <c r="BS294" s="291"/>
      <c r="BT294" s="291"/>
      <c r="BU294" s="291"/>
      <c r="BV294" s="291"/>
      <c r="BW294" s="291"/>
      <c r="BX294" s="291"/>
      <c r="BY294" s="291"/>
      <c r="BZ294" s="291"/>
      <c r="CA294" s="291"/>
      <c r="CB294" s="291"/>
      <c r="CC294" s="291"/>
      <c r="CD294" s="291"/>
      <c r="CE294" s="291"/>
      <c r="CF294" s="291"/>
      <c r="CG294" s="291"/>
      <c r="CH294" s="291"/>
      <c r="CI294" s="291"/>
      <c r="CJ294" s="291"/>
      <c r="CK294" s="291"/>
      <c r="CL294" s="291"/>
      <c r="CM294" s="291"/>
      <c r="CN294" s="291"/>
      <c r="CO294" s="291"/>
      <c r="CP294" s="291"/>
      <c r="CQ294" s="291"/>
      <c r="CR294" s="291"/>
      <c r="CS294" s="291"/>
      <c r="CT294" s="291"/>
      <c r="CU294" s="291"/>
      <c r="CV294" s="291"/>
      <c r="CW294" s="291"/>
      <c r="CX294" s="291"/>
      <c r="CY294" s="291"/>
      <c r="CZ294" s="291"/>
      <c r="DA294" s="291"/>
      <c r="DB294" s="291"/>
      <c r="DC294" s="291"/>
      <c r="DD294" s="291"/>
      <c r="DE294" s="291"/>
      <c r="DF294" s="291"/>
      <c r="DG294" s="291"/>
      <c r="DH294" s="291"/>
      <c r="DI294" s="291"/>
      <c r="DJ294" s="291"/>
      <c r="DK294" s="291"/>
      <c r="DL294" s="291"/>
      <c r="DM294" s="291"/>
      <c r="DN294" s="291"/>
      <c r="DO294" s="291"/>
    </row>
    <row r="295" spans="1:119" ht="157.5" customHeight="1">
      <c r="A295" s="281"/>
      <c r="B295" s="291"/>
      <c r="C295" s="291"/>
      <c r="D295" s="291"/>
      <c r="E295" s="291"/>
      <c r="F295" s="293"/>
      <c r="G295" s="293"/>
      <c r="H295" s="293"/>
      <c r="I295" s="291"/>
      <c r="J295" s="291"/>
      <c r="K295" s="291"/>
      <c r="L295" s="291"/>
      <c r="M295" s="301"/>
      <c r="N295" s="291"/>
      <c r="O295" s="291"/>
      <c r="P295" s="291"/>
      <c r="Q295" s="291"/>
      <c r="R295" s="291"/>
      <c r="S295" s="291"/>
      <c r="T295" s="291"/>
      <c r="U295" s="291"/>
      <c r="V295" s="291"/>
      <c r="W295" s="291"/>
      <c r="X295" s="291"/>
      <c r="Y295" s="291"/>
      <c r="Z295" s="291"/>
      <c r="AA295" s="291"/>
      <c r="AB295" s="291"/>
      <c r="AC295" s="291"/>
      <c r="AD295" s="291"/>
      <c r="AE295" s="291"/>
      <c r="AF295" s="291"/>
      <c r="AG295" s="291"/>
      <c r="AH295" s="291"/>
      <c r="AI295" s="291"/>
      <c r="AJ295" s="291"/>
      <c r="AK295" s="291"/>
      <c r="AL295" s="291"/>
      <c r="AM295" s="291"/>
      <c r="AN295" s="291"/>
      <c r="AO295" s="291"/>
      <c r="AP295" s="291"/>
      <c r="AQ295" s="291"/>
      <c r="AR295" s="291"/>
      <c r="AS295" s="291"/>
      <c r="AT295" s="291"/>
      <c r="AU295" s="291"/>
      <c r="AV295" s="291"/>
      <c r="AW295" s="291"/>
      <c r="AX295" s="291"/>
      <c r="AY295" s="291"/>
      <c r="AZ295" s="291"/>
      <c r="BA295" s="291"/>
      <c r="BB295" s="291"/>
      <c r="BC295" s="291"/>
      <c r="BD295" s="291"/>
      <c r="BE295" s="291"/>
      <c r="BF295" s="291"/>
      <c r="BG295" s="291"/>
      <c r="BH295" s="291"/>
      <c r="BI295" s="291"/>
      <c r="BJ295" s="291"/>
      <c r="BK295" s="291"/>
      <c r="BL295" s="291"/>
      <c r="BM295" s="291"/>
      <c r="BN295" s="291"/>
      <c r="BO295" s="291"/>
      <c r="BP295" s="291"/>
      <c r="BQ295" s="291"/>
      <c r="BR295" s="291"/>
      <c r="BS295" s="291"/>
      <c r="BT295" s="291"/>
      <c r="BU295" s="291"/>
      <c r="BV295" s="291"/>
      <c r="BW295" s="291"/>
      <c r="BX295" s="291"/>
      <c r="BY295" s="291"/>
      <c r="BZ295" s="291"/>
      <c r="CA295" s="291"/>
      <c r="CB295" s="291"/>
      <c r="CC295" s="291"/>
      <c r="CD295" s="291"/>
      <c r="CE295" s="291"/>
      <c r="CF295" s="291"/>
      <c r="CG295" s="291"/>
      <c r="CH295" s="291"/>
      <c r="CI295" s="291"/>
      <c r="CJ295" s="291"/>
      <c r="CK295" s="291"/>
      <c r="CL295" s="291"/>
      <c r="CM295" s="291"/>
      <c r="CN295" s="291"/>
      <c r="CO295" s="291"/>
      <c r="CP295" s="291"/>
      <c r="CQ295" s="291"/>
      <c r="CR295" s="291"/>
      <c r="CS295" s="291"/>
      <c r="CT295" s="291"/>
      <c r="CU295" s="291"/>
      <c r="CV295" s="291"/>
      <c r="CW295" s="291"/>
      <c r="CX295" s="291"/>
      <c r="CY295" s="291"/>
      <c r="CZ295" s="291"/>
      <c r="DA295" s="291"/>
      <c r="DB295" s="291"/>
      <c r="DC295" s="291"/>
      <c r="DD295" s="291"/>
      <c r="DE295" s="291"/>
      <c r="DF295" s="291"/>
      <c r="DG295" s="291"/>
      <c r="DH295" s="291"/>
      <c r="DI295" s="291"/>
      <c r="DJ295" s="291"/>
      <c r="DK295" s="291"/>
      <c r="DL295" s="291"/>
      <c r="DM295" s="291"/>
      <c r="DN295" s="291"/>
      <c r="DO295" s="291"/>
    </row>
    <row r="296" spans="1:119" ht="157.5" customHeight="1">
      <c r="A296" s="281"/>
      <c r="B296" s="291"/>
      <c r="C296" s="291"/>
      <c r="D296" s="291"/>
      <c r="E296" s="291"/>
      <c r="F296" s="293"/>
      <c r="G296" s="293"/>
      <c r="H296" s="293"/>
      <c r="I296" s="291"/>
      <c r="J296" s="291"/>
      <c r="K296" s="291"/>
      <c r="L296" s="291"/>
      <c r="M296" s="301"/>
      <c r="N296" s="291"/>
      <c r="O296" s="291"/>
      <c r="P296" s="291"/>
      <c r="Q296" s="291"/>
      <c r="R296" s="291"/>
      <c r="S296" s="291"/>
      <c r="T296" s="291"/>
      <c r="U296" s="291"/>
      <c r="V296" s="291"/>
      <c r="W296" s="291"/>
      <c r="X296" s="291"/>
      <c r="Y296" s="291"/>
      <c r="Z296" s="291"/>
      <c r="AA296" s="291"/>
      <c r="AB296" s="291"/>
      <c r="AC296" s="291"/>
      <c r="AD296" s="291"/>
      <c r="AE296" s="291"/>
      <c r="AF296" s="291"/>
      <c r="AG296" s="291"/>
      <c r="AH296" s="291"/>
      <c r="AI296" s="291"/>
      <c r="AJ296" s="291"/>
      <c r="AK296" s="291"/>
      <c r="AL296" s="291"/>
      <c r="AM296" s="291"/>
      <c r="AN296" s="291"/>
      <c r="AO296" s="291"/>
      <c r="AP296" s="291"/>
      <c r="AQ296" s="291"/>
      <c r="AR296" s="291"/>
      <c r="AS296" s="291"/>
      <c r="AT296" s="291"/>
      <c r="AU296" s="291"/>
      <c r="AV296" s="291"/>
      <c r="AW296" s="291"/>
      <c r="AX296" s="291"/>
      <c r="AY296" s="291"/>
      <c r="AZ296" s="291"/>
      <c r="BA296" s="291"/>
      <c r="BB296" s="291"/>
      <c r="BC296" s="291"/>
      <c r="BD296" s="291"/>
      <c r="BE296" s="291"/>
      <c r="BF296" s="291"/>
      <c r="BG296" s="291"/>
      <c r="BH296" s="291"/>
      <c r="BI296" s="291"/>
      <c r="BJ296" s="291"/>
      <c r="BK296" s="291"/>
      <c r="BL296" s="291"/>
      <c r="BM296" s="291"/>
      <c r="BN296" s="291"/>
      <c r="BO296" s="291"/>
      <c r="BP296" s="291"/>
      <c r="BQ296" s="291"/>
      <c r="BR296" s="291"/>
      <c r="BS296" s="291"/>
      <c r="BT296" s="291"/>
      <c r="BU296" s="291"/>
      <c r="BV296" s="291"/>
      <c r="BW296" s="291"/>
      <c r="BX296" s="291"/>
      <c r="BY296" s="291"/>
      <c r="BZ296" s="291"/>
      <c r="CA296" s="291"/>
      <c r="CB296" s="291"/>
      <c r="CC296" s="291"/>
      <c r="CD296" s="291"/>
      <c r="CE296" s="291"/>
      <c r="CF296" s="291"/>
      <c r="CG296" s="291"/>
      <c r="CH296" s="291"/>
      <c r="CI296" s="291"/>
      <c r="CJ296" s="291"/>
      <c r="CK296" s="291"/>
      <c r="CL296" s="291"/>
      <c r="CM296" s="291"/>
      <c r="CN296" s="291"/>
      <c r="CO296" s="291"/>
      <c r="CP296" s="291"/>
      <c r="CQ296" s="291"/>
      <c r="CR296" s="291"/>
      <c r="CS296" s="291"/>
      <c r="CT296" s="291"/>
      <c r="CU296" s="291"/>
      <c r="CV296" s="291"/>
      <c r="CW296" s="291"/>
      <c r="CX296" s="291"/>
      <c r="CY296" s="291"/>
      <c r="CZ296" s="291"/>
      <c r="DA296" s="291"/>
      <c r="DB296" s="291"/>
      <c r="DC296" s="291"/>
      <c r="DD296" s="291"/>
      <c r="DE296" s="291"/>
      <c r="DF296" s="291"/>
      <c r="DG296" s="291"/>
      <c r="DH296" s="291"/>
      <c r="DI296" s="291"/>
      <c r="DJ296" s="291"/>
      <c r="DK296" s="291"/>
      <c r="DL296" s="291"/>
      <c r="DM296" s="291"/>
      <c r="DN296" s="291"/>
      <c r="DO296" s="291"/>
    </row>
    <row r="297" spans="1:119" ht="157.5" customHeight="1">
      <c r="A297" s="281"/>
      <c r="B297" s="291"/>
      <c r="C297" s="291"/>
      <c r="D297" s="291"/>
      <c r="E297" s="291"/>
      <c r="F297" s="293"/>
      <c r="G297" s="293"/>
      <c r="H297" s="293"/>
      <c r="I297" s="291"/>
      <c r="J297" s="291"/>
      <c r="K297" s="291"/>
      <c r="L297" s="291"/>
      <c r="M297" s="301"/>
      <c r="N297" s="291"/>
      <c r="O297" s="291"/>
      <c r="P297" s="291"/>
      <c r="Q297" s="291"/>
      <c r="R297" s="291"/>
      <c r="S297" s="291"/>
      <c r="T297" s="291"/>
      <c r="U297" s="291"/>
      <c r="V297" s="291"/>
      <c r="W297" s="291"/>
      <c r="X297" s="291"/>
      <c r="Y297" s="291"/>
      <c r="Z297" s="291"/>
      <c r="AA297" s="291"/>
      <c r="AB297" s="291"/>
      <c r="AC297" s="291"/>
      <c r="AD297" s="291"/>
      <c r="AE297" s="291"/>
      <c r="AF297" s="291"/>
      <c r="AG297" s="291"/>
      <c r="AH297" s="291"/>
      <c r="AI297" s="291"/>
      <c r="AJ297" s="291"/>
      <c r="AK297" s="291"/>
      <c r="AL297" s="291"/>
      <c r="AM297" s="291"/>
      <c r="AN297" s="291"/>
      <c r="AO297" s="291"/>
      <c r="AP297" s="291"/>
      <c r="AQ297" s="291"/>
      <c r="AR297" s="291"/>
      <c r="AS297" s="291"/>
      <c r="AT297" s="291"/>
      <c r="AU297" s="291"/>
      <c r="AV297" s="291"/>
      <c r="AW297" s="291"/>
      <c r="AX297" s="291"/>
      <c r="AY297" s="291"/>
      <c r="AZ297" s="291"/>
      <c r="BA297" s="291"/>
      <c r="BB297" s="291"/>
      <c r="BC297" s="291"/>
      <c r="BD297" s="291"/>
      <c r="BE297" s="291"/>
      <c r="BF297" s="291"/>
      <c r="BG297" s="291"/>
      <c r="BH297" s="291"/>
      <c r="BI297" s="291"/>
      <c r="BJ297" s="291"/>
      <c r="BK297" s="291"/>
      <c r="BL297" s="291"/>
      <c r="BM297" s="291"/>
      <c r="BN297" s="291"/>
      <c r="BO297" s="291"/>
      <c r="BP297" s="291"/>
      <c r="BQ297" s="291"/>
      <c r="BR297" s="291"/>
      <c r="BS297" s="291"/>
      <c r="BT297" s="291"/>
      <c r="BU297" s="291"/>
      <c r="BV297" s="291"/>
      <c r="BW297" s="291"/>
      <c r="BX297" s="291"/>
      <c r="BY297" s="291"/>
      <c r="BZ297" s="291"/>
      <c r="CA297" s="291"/>
      <c r="CB297" s="291"/>
      <c r="CC297" s="291"/>
      <c r="CD297" s="291"/>
      <c r="CE297" s="291"/>
      <c r="CF297" s="291"/>
      <c r="CG297" s="291"/>
      <c r="CH297" s="291"/>
      <c r="CI297" s="291"/>
      <c r="CJ297" s="291"/>
      <c r="CK297" s="291"/>
      <c r="CL297" s="291"/>
      <c r="CM297" s="291"/>
      <c r="CN297" s="291"/>
      <c r="CO297" s="291"/>
      <c r="CP297" s="291"/>
      <c r="CQ297" s="291"/>
      <c r="CR297" s="291"/>
      <c r="CS297" s="291"/>
      <c r="CT297" s="291"/>
      <c r="CU297" s="291"/>
      <c r="CV297" s="291"/>
      <c r="CW297" s="291"/>
      <c r="CX297" s="291"/>
      <c r="CY297" s="291"/>
      <c r="CZ297" s="291"/>
      <c r="DA297" s="291"/>
      <c r="DB297" s="291"/>
      <c r="DC297" s="291"/>
      <c r="DD297" s="291"/>
      <c r="DE297" s="291"/>
      <c r="DF297" s="291"/>
      <c r="DG297" s="291"/>
      <c r="DH297" s="291"/>
      <c r="DI297" s="291"/>
      <c r="DJ297" s="291"/>
      <c r="DK297" s="291"/>
      <c r="DL297" s="291"/>
      <c r="DM297" s="291"/>
      <c r="DN297" s="291"/>
      <c r="DO297" s="291"/>
    </row>
    <row r="298" spans="1:119" ht="157.5" customHeight="1">
      <c r="A298" s="281"/>
      <c r="B298" s="291"/>
      <c r="C298" s="291"/>
      <c r="D298" s="291"/>
      <c r="E298" s="291"/>
      <c r="F298" s="293"/>
      <c r="G298" s="293"/>
      <c r="H298" s="293"/>
      <c r="I298" s="291"/>
      <c r="J298" s="291"/>
      <c r="K298" s="291"/>
      <c r="L298" s="291"/>
      <c r="M298" s="301"/>
      <c r="N298" s="291"/>
      <c r="O298" s="291"/>
      <c r="P298" s="291"/>
      <c r="Q298" s="291"/>
      <c r="R298" s="291"/>
      <c r="S298" s="291"/>
      <c r="T298" s="291"/>
      <c r="U298" s="291"/>
      <c r="V298" s="291"/>
      <c r="W298" s="291"/>
      <c r="X298" s="291"/>
      <c r="Y298" s="291"/>
      <c r="Z298" s="291"/>
      <c r="AA298" s="291"/>
      <c r="AB298" s="291"/>
      <c r="AC298" s="291"/>
      <c r="AD298" s="291"/>
      <c r="AE298" s="291"/>
      <c r="AF298" s="291"/>
      <c r="AG298" s="291"/>
      <c r="AH298" s="291"/>
      <c r="AI298" s="291"/>
      <c r="AJ298" s="291"/>
      <c r="AK298" s="291"/>
      <c r="AL298" s="291"/>
      <c r="AM298" s="291"/>
      <c r="AN298" s="291"/>
      <c r="AO298" s="291"/>
      <c r="AP298" s="291"/>
      <c r="AQ298" s="291"/>
      <c r="AR298" s="291"/>
      <c r="AS298" s="291"/>
      <c r="AT298" s="291"/>
      <c r="AU298" s="291"/>
      <c r="AV298" s="291"/>
      <c r="AW298" s="291"/>
      <c r="AX298" s="291"/>
      <c r="AY298" s="291"/>
      <c r="AZ298" s="291"/>
      <c r="BA298" s="291"/>
      <c r="BB298" s="291"/>
      <c r="BC298" s="291"/>
      <c r="BD298" s="291"/>
      <c r="BE298" s="291"/>
      <c r="BF298" s="291"/>
      <c r="BG298" s="291"/>
      <c r="BH298" s="291"/>
      <c r="BI298" s="291"/>
      <c r="BJ298" s="291"/>
      <c r="BK298" s="291"/>
      <c r="BL298" s="291"/>
      <c r="BM298" s="291"/>
      <c r="BN298" s="291"/>
      <c r="BO298" s="291"/>
      <c r="BP298" s="291"/>
      <c r="BQ298" s="291"/>
      <c r="BR298" s="291"/>
      <c r="BS298" s="291"/>
      <c r="BT298" s="291"/>
      <c r="BU298" s="291"/>
      <c r="BV298" s="291"/>
      <c r="BW298" s="291"/>
      <c r="BX298" s="291"/>
      <c r="BY298" s="291"/>
      <c r="BZ298" s="291"/>
      <c r="CA298" s="291"/>
      <c r="CB298" s="291"/>
      <c r="CC298" s="291"/>
      <c r="CD298" s="291"/>
      <c r="CE298" s="291"/>
      <c r="CF298" s="291"/>
      <c r="CG298" s="291"/>
      <c r="CH298" s="291"/>
      <c r="CI298" s="291"/>
      <c r="CJ298" s="291"/>
      <c r="CK298" s="291"/>
      <c r="CL298" s="291"/>
      <c r="CM298" s="291"/>
      <c r="CN298" s="291"/>
      <c r="CO298" s="291"/>
      <c r="CP298" s="291"/>
      <c r="CQ298" s="291"/>
      <c r="CR298" s="291"/>
      <c r="CS298" s="291"/>
      <c r="CT298" s="291"/>
      <c r="CU298" s="291"/>
      <c r="CV298" s="291"/>
      <c r="CW298" s="291"/>
      <c r="CX298" s="291"/>
      <c r="CY298" s="291"/>
      <c r="CZ298" s="291"/>
      <c r="DA298" s="291"/>
      <c r="DB298" s="291"/>
      <c r="DC298" s="291"/>
      <c r="DD298" s="291"/>
      <c r="DE298" s="291"/>
      <c r="DF298" s="291"/>
      <c r="DG298" s="291"/>
      <c r="DH298" s="291"/>
      <c r="DI298" s="291"/>
      <c r="DJ298" s="291"/>
      <c r="DK298" s="291"/>
      <c r="DL298" s="291"/>
      <c r="DM298" s="291"/>
      <c r="DN298" s="291"/>
      <c r="DO298" s="291"/>
    </row>
    <row r="299" spans="1:119" ht="157.5" customHeight="1">
      <c r="A299" s="281"/>
      <c r="B299" s="291"/>
      <c r="C299" s="291"/>
      <c r="D299" s="291"/>
      <c r="E299" s="291"/>
      <c r="F299" s="293"/>
      <c r="G299" s="293"/>
      <c r="H299" s="293"/>
      <c r="I299" s="291"/>
      <c r="J299" s="291"/>
      <c r="K299" s="291"/>
      <c r="L299" s="291"/>
      <c r="M299" s="301"/>
      <c r="N299" s="291"/>
      <c r="O299" s="291"/>
      <c r="P299" s="291"/>
      <c r="Q299" s="291"/>
      <c r="R299" s="291"/>
      <c r="S299" s="291"/>
      <c r="T299" s="291"/>
      <c r="U299" s="291"/>
      <c r="V299" s="291"/>
      <c r="W299" s="291"/>
      <c r="X299" s="291"/>
      <c r="Y299" s="291"/>
      <c r="Z299" s="291"/>
      <c r="AA299" s="291"/>
      <c r="AB299" s="291"/>
      <c r="AC299" s="291"/>
      <c r="AD299" s="291"/>
      <c r="AE299" s="291"/>
      <c r="AF299" s="291"/>
      <c r="AG299" s="291"/>
      <c r="AH299" s="291"/>
      <c r="AI299" s="291"/>
      <c r="AJ299" s="291"/>
      <c r="AK299" s="291"/>
      <c r="AL299" s="291"/>
      <c r="AM299" s="291"/>
      <c r="AN299" s="291"/>
      <c r="AO299" s="291"/>
      <c r="AP299" s="291"/>
      <c r="AQ299" s="291"/>
      <c r="AR299" s="291"/>
      <c r="AS299" s="291"/>
      <c r="AT299" s="291"/>
      <c r="AU299" s="291"/>
      <c r="AV299" s="291"/>
      <c r="AW299" s="291"/>
      <c r="AX299" s="291"/>
      <c r="AY299" s="291"/>
      <c r="AZ299" s="291"/>
      <c r="BA299" s="291"/>
      <c r="BB299" s="291"/>
      <c r="BC299" s="291"/>
      <c r="BD299" s="291"/>
      <c r="BE299" s="291"/>
      <c r="BF299" s="291"/>
      <c r="BG299" s="291"/>
      <c r="BH299" s="291"/>
      <c r="BI299" s="291"/>
      <c r="BJ299" s="291"/>
      <c r="BK299" s="291"/>
      <c r="BL299" s="291"/>
      <c r="BM299" s="291"/>
      <c r="BN299" s="291"/>
      <c r="BO299" s="291"/>
      <c r="BP299" s="291"/>
      <c r="BQ299" s="291"/>
      <c r="BR299" s="291"/>
      <c r="BS299" s="291"/>
      <c r="BT299" s="291"/>
      <c r="BU299" s="291"/>
      <c r="BV299" s="291"/>
      <c r="BW299" s="291"/>
      <c r="BX299" s="291"/>
      <c r="BY299" s="291"/>
      <c r="BZ299" s="291"/>
      <c r="CA299" s="291"/>
      <c r="CB299" s="291"/>
      <c r="CC299" s="291"/>
      <c r="CD299" s="291"/>
      <c r="CE299" s="291"/>
      <c r="CF299" s="291"/>
      <c r="CG299" s="291"/>
      <c r="CH299" s="291"/>
      <c r="CI299" s="291"/>
      <c r="CJ299" s="291"/>
      <c r="CK299" s="291"/>
      <c r="CL299" s="291"/>
      <c r="CM299" s="291"/>
      <c r="CN299" s="291"/>
      <c r="CO299" s="291"/>
      <c r="CP299" s="291"/>
      <c r="CQ299" s="291"/>
      <c r="CR299" s="291"/>
      <c r="CS299" s="291"/>
      <c r="CT299" s="291"/>
      <c r="CU299" s="291"/>
      <c r="CV299" s="291"/>
      <c r="CW299" s="291"/>
      <c r="CX299" s="291"/>
      <c r="CY299" s="291"/>
      <c r="CZ299" s="291"/>
      <c r="DA299" s="291"/>
      <c r="DB299" s="291"/>
      <c r="DC299" s="291"/>
      <c r="DD299" s="291"/>
      <c r="DE299" s="291"/>
      <c r="DF299" s="291"/>
      <c r="DG299" s="291"/>
      <c r="DH299" s="291"/>
      <c r="DI299" s="291"/>
      <c r="DJ299" s="291"/>
      <c r="DK299" s="291"/>
      <c r="DL299" s="291"/>
      <c r="DM299" s="291"/>
      <c r="DN299" s="291"/>
      <c r="DO299" s="291"/>
    </row>
    <row r="300" spans="1:119" ht="157.5" customHeight="1">
      <c r="A300" s="281"/>
      <c r="B300" s="291"/>
      <c r="C300" s="291"/>
      <c r="D300" s="291"/>
      <c r="E300" s="291"/>
      <c r="F300" s="293"/>
      <c r="G300" s="293"/>
      <c r="H300" s="293"/>
      <c r="I300" s="291"/>
      <c r="J300" s="291"/>
      <c r="K300" s="291"/>
      <c r="L300" s="291"/>
      <c r="M300" s="301"/>
      <c r="N300" s="291"/>
      <c r="O300" s="291"/>
      <c r="P300" s="291"/>
      <c r="Q300" s="291"/>
      <c r="R300" s="291"/>
      <c r="S300" s="291"/>
      <c r="T300" s="291"/>
      <c r="U300" s="291"/>
      <c r="V300" s="291"/>
      <c r="W300" s="291"/>
      <c r="X300" s="291"/>
      <c r="Y300" s="291"/>
      <c r="Z300" s="291"/>
      <c r="AA300" s="291"/>
      <c r="AB300" s="291"/>
      <c r="AC300" s="291"/>
      <c r="AD300" s="291"/>
      <c r="AE300" s="291"/>
      <c r="AF300" s="291"/>
      <c r="AG300" s="291"/>
      <c r="AH300" s="291"/>
      <c r="AI300" s="291"/>
      <c r="AJ300" s="291"/>
      <c r="AK300" s="291"/>
      <c r="AL300" s="291"/>
      <c r="AM300" s="291"/>
      <c r="AN300" s="291"/>
      <c r="AO300" s="291"/>
      <c r="AP300" s="291"/>
      <c r="AQ300" s="291"/>
      <c r="AR300" s="291"/>
      <c r="AS300" s="291"/>
      <c r="AT300" s="291"/>
      <c r="AU300" s="291"/>
      <c r="AV300" s="291"/>
      <c r="AW300" s="291"/>
      <c r="AX300" s="291"/>
      <c r="AY300" s="291"/>
      <c r="AZ300" s="291"/>
      <c r="BA300" s="291"/>
      <c r="BB300" s="291"/>
      <c r="BC300" s="291"/>
      <c r="BD300" s="291"/>
      <c r="BE300" s="291"/>
      <c r="BF300" s="291"/>
      <c r="BG300" s="291"/>
      <c r="BH300" s="291"/>
      <c r="BI300" s="291"/>
      <c r="BJ300" s="291"/>
      <c r="BK300" s="291"/>
      <c r="BL300" s="291"/>
      <c r="BM300" s="291"/>
      <c r="BN300" s="291"/>
      <c r="BO300" s="291"/>
      <c r="BP300" s="291"/>
      <c r="BQ300" s="291"/>
      <c r="BR300" s="291"/>
      <c r="BS300" s="291"/>
      <c r="BT300" s="291"/>
      <c r="BU300" s="291"/>
      <c r="BV300" s="291"/>
      <c r="BW300" s="291"/>
      <c r="BX300" s="291"/>
      <c r="BY300" s="291"/>
      <c r="BZ300" s="291"/>
      <c r="CA300" s="291"/>
      <c r="CB300" s="291"/>
      <c r="CC300" s="291"/>
      <c r="CD300" s="291"/>
      <c r="CE300" s="291"/>
      <c r="CF300" s="291"/>
      <c r="CG300" s="291"/>
      <c r="CH300" s="291"/>
      <c r="CI300" s="291"/>
      <c r="CJ300" s="291"/>
      <c r="CK300" s="291"/>
      <c r="CL300" s="291"/>
      <c r="CM300" s="291"/>
      <c r="CN300" s="291"/>
      <c r="CO300" s="291"/>
      <c r="CP300" s="291"/>
      <c r="CQ300" s="291"/>
      <c r="CR300" s="291"/>
      <c r="CS300" s="291"/>
      <c r="CT300" s="291"/>
      <c r="CU300" s="291"/>
      <c r="CV300" s="291"/>
      <c r="CW300" s="291"/>
      <c r="CX300" s="291"/>
      <c r="CY300" s="291"/>
      <c r="CZ300" s="291"/>
      <c r="DA300" s="291"/>
      <c r="DB300" s="291"/>
      <c r="DC300" s="291"/>
      <c r="DD300" s="291"/>
      <c r="DE300" s="291"/>
      <c r="DF300" s="291"/>
      <c r="DG300" s="291"/>
      <c r="DH300" s="291"/>
      <c r="DI300" s="291"/>
      <c r="DJ300" s="291"/>
      <c r="DK300" s="291"/>
      <c r="DL300" s="291"/>
      <c r="DM300" s="291"/>
      <c r="DN300" s="291"/>
      <c r="DO300" s="291"/>
    </row>
    <row r="301" spans="1:119" ht="157.5" customHeight="1">
      <c r="A301" s="281"/>
      <c r="B301" s="291"/>
      <c r="C301" s="291"/>
      <c r="D301" s="291"/>
      <c r="E301" s="291"/>
      <c r="F301" s="293"/>
      <c r="G301" s="293"/>
      <c r="H301" s="293"/>
      <c r="I301" s="291"/>
      <c r="J301" s="291"/>
      <c r="K301" s="291"/>
      <c r="L301" s="291"/>
      <c r="M301" s="301"/>
      <c r="N301" s="291"/>
      <c r="O301" s="291"/>
      <c r="P301" s="291"/>
      <c r="Q301" s="291"/>
      <c r="R301" s="291"/>
      <c r="S301" s="291"/>
      <c r="T301" s="291"/>
      <c r="U301" s="291"/>
      <c r="V301" s="291"/>
      <c r="W301" s="291"/>
      <c r="X301" s="291"/>
      <c r="Y301" s="291"/>
      <c r="Z301" s="291"/>
      <c r="AA301" s="291"/>
      <c r="AB301" s="291"/>
      <c r="AC301" s="291"/>
      <c r="AD301" s="291"/>
      <c r="AE301" s="291"/>
      <c r="AF301" s="291"/>
      <c r="AG301" s="291"/>
      <c r="AH301" s="291"/>
      <c r="AI301" s="291"/>
      <c r="AJ301" s="291"/>
      <c r="AK301" s="291"/>
      <c r="AL301" s="291"/>
      <c r="AM301" s="291"/>
      <c r="AN301" s="291"/>
      <c r="AO301" s="291"/>
      <c r="AP301" s="291"/>
      <c r="AQ301" s="291"/>
      <c r="AR301" s="291"/>
      <c r="AS301" s="291"/>
      <c r="AT301" s="291"/>
      <c r="AU301" s="291"/>
      <c r="AV301" s="291"/>
      <c r="AW301" s="291"/>
      <c r="AX301" s="291"/>
      <c r="AY301" s="291"/>
      <c r="AZ301" s="291"/>
      <c r="BA301" s="291"/>
      <c r="BB301" s="291"/>
      <c r="BC301" s="291"/>
      <c r="BD301" s="291"/>
      <c r="BE301" s="291"/>
      <c r="BF301" s="291"/>
      <c r="BG301" s="291"/>
      <c r="BH301" s="291"/>
      <c r="BI301" s="291"/>
      <c r="BJ301" s="291"/>
      <c r="BK301" s="291"/>
      <c r="BL301" s="291"/>
      <c r="BM301" s="291"/>
      <c r="BN301" s="291"/>
      <c r="BO301" s="291"/>
      <c r="BP301" s="291"/>
      <c r="BQ301" s="291"/>
      <c r="BR301" s="291"/>
      <c r="BS301" s="291"/>
      <c r="BT301" s="291"/>
      <c r="BU301" s="291"/>
      <c r="BV301" s="291"/>
      <c r="BW301" s="291"/>
      <c r="BX301" s="291"/>
      <c r="BY301" s="291"/>
      <c r="BZ301" s="291"/>
      <c r="CA301" s="291"/>
      <c r="CB301" s="291"/>
      <c r="CC301" s="291"/>
      <c r="CD301" s="291"/>
      <c r="CE301" s="291"/>
      <c r="CF301" s="291"/>
      <c r="CG301" s="291"/>
      <c r="CH301" s="291"/>
      <c r="CI301" s="291"/>
      <c r="CJ301" s="291"/>
      <c r="CK301" s="291"/>
      <c r="CL301" s="291"/>
      <c r="CM301" s="291"/>
      <c r="CN301" s="291"/>
      <c r="CO301" s="291"/>
      <c r="CP301" s="291"/>
      <c r="CQ301" s="291"/>
      <c r="CR301" s="291"/>
      <c r="CS301" s="291"/>
      <c r="CT301" s="291"/>
      <c r="CU301" s="291"/>
      <c r="CV301" s="291"/>
      <c r="CW301" s="291"/>
      <c r="CX301" s="291"/>
      <c r="CY301" s="291"/>
      <c r="CZ301" s="291"/>
      <c r="DA301" s="291"/>
      <c r="DB301" s="291"/>
      <c r="DC301" s="291"/>
      <c r="DD301" s="291"/>
      <c r="DE301" s="291"/>
      <c r="DF301" s="291"/>
      <c r="DG301" s="291"/>
      <c r="DH301" s="291"/>
      <c r="DI301" s="291"/>
      <c r="DJ301" s="291"/>
      <c r="DK301" s="291"/>
      <c r="DL301" s="291"/>
      <c r="DM301" s="291"/>
      <c r="DN301" s="291"/>
      <c r="DO301" s="291"/>
    </row>
    <row r="302" spans="1:119" ht="157.5" customHeight="1">
      <c r="A302" s="281"/>
      <c r="B302" s="291"/>
      <c r="C302" s="291"/>
      <c r="D302" s="291"/>
      <c r="E302" s="291"/>
      <c r="F302" s="293"/>
      <c r="G302" s="293"/>
      <c r="H302" s="293"/>
      <c r="I302" s="291"/>
      <c r="J302" s="291"/>
      <c r="K302" s="291"/>
      <c r="L302" s="291"/>
      <c r="M302" s="301"/>
      <c r="N302" s="291"/>
      <c r="O302" s="291"/>
      <c r="P302" s="291"/>
      <c r="Q302" s="291"/>
      <c r="R302" s="291"/>
      <c r="S302" s="291"/>
      <c r="T302" s="291"/>
      <c r="U302" s="291"/>
      <c r="V302" s="291"/>
      <c r="W302" s="291"/>
      <c r="X302" s="291"/>
      <c r="Y302" s="291"/>
      <c r="Z302" s="291"/>
      <c r="AA302" s="291"/>
      <c r="AB302" s="291"/>
      <c r="AC302" s="291"/>
      <c r="AD302" s="291"/>
      <c r="AE302" s="291"/>
      <c r="AF302" s="291"/>
      <c r="AG302" s="291"/>
      <c r="AH302" s="291"/>
      <c r="AI302" s="291"/>
      <c r="AJ302" s="291"/>
      <c r="AK302" s="291"/>
      <c r="AL302" s="291"/>
      <c r="AM302" s="291"/>
      <c r="AN302" s="291"/>
      <c r="AO302" s="291"/>
      <c r="AP302" s="291"/>
      <c r="AQ302" s="291"/>
      <c r="AR302" s="291"/>
      <c r="AS302" s="291"/>
      <c r="AT302" s="291"/>
      <c r="AU302" s="291"/>
      <c r="AV302" s="291"/>
      <c r="AW302" s="291"/>
      <c r="AX302" s="291"/>
      <c r="AY302" s="291"/>
      <c r="AZ302" s="291"/>
      <c r="BA302" s="291"/>
      <c r="BB302" s="291"/>
      <c r="BC302" s="291"/>
      <c r="BD302" s="291"/>
      <c r="BE302" s="291"/>
      <c r="BF302" s="291"/>
      <c r="BG302" s="291"/>
      <c r="BH302" s="291"/>
      <c r="BI302" s="291"/>
      <c r="BJ302" s="291"/>
      <c r="BK302" s="291"/>
      <c r="BL302" s="291"/>
      <c r="BM302" s="291"/>
      <c r="BN302" s="291"/>
      <c r="BO302" s="291"/>
      <c r="BP302" s="291"/>
      <c r="BQ302" s="291"/>
      <c r="BR302" s="291"/>
      <c r="BS302" s="291"/>
      <c r="BT302" s="291"/>
      <c r="BU302" s="291"/>
      <c r="BV302" s="291"/>
      <c r="BW302" s="291"/>
      <c r="BX302" s="291"/>
      <c r="BY302" s="291"/>
      <c r="BZ302" s="291"/>
      <c r="CA302" s="291"/>
      <c r="CB302" s="291"/>
      <c r="CC302" s="291"/>
      <c r="CD302" s="291"/>
      <c r="CE302" s="291"/>
      <c r="CF302" s="291"/>
      <c r="CG302" s="291"/>
      <c r="CH302" s="291"/>
      <c r="CI302" s="291"/>
      <c r="CJ302" s="291"/>
      <c r="CK302" s="291"/>
      <c r="CL302" s="291"/>
      <c r="CM302" s="291"/>
      <c r="CN302" s="291"/>
      <c r="CO302" s="291"/>
      <c r="CP302" s="291"/>
      <c r="CQ302" s="291"/>
      <c r="CR302" s="291"/>
      <c r="CS302" s="291"/>
      <c r="CT302" s="291"/>
      <c r="CU302" s="291"/>
      <c r="CV302" s="291"/>
      <c r="CW302" s="291"/>
      <c r="CX302" s="291"/>
      <c r="CY302" s="291"/>
      <c r="CZ302" s="291"/>
      <c r="DA302" s="291"/>
      <c r="DB302" s="291"/>
      <c r="DC302" s="291"/>
      <c r="DD302" s="291"/>
      <c r="DE302" s="291"/>
      <c r="DF302" s="291"/>
      <c r="DG302" s="291"/>
      <c r="DH302" s="291"/>
      <c r="DI302" s="291"/>
      <c r="DJ302" s="291"/>
      <c r="DK302" s="291"/>
      <c r="DL302" s="291"/>
      <c r="DM302" s="291"/>
      <c r="DN302" s="291"/>
      <c r="DO302" s="291"/>
    </row>
    <row r="303" spans="1:119" ht="157.5" customHeight="1">
      <c r="A303" s="281"/>
      <c r="B303" s="291"/>
      <c r="C303" s="291"/>
      <c r="D303" s="291"/>
      <c r="E303" s="291"/>
      <c r="F303" s="293"/>
      <c r="G303" s="293"/>
      <c r="H303" s="293"/>
      <c r="I303" s="291"/>
      <c r="J303" s="291"/>
      <c r="K303" s="291"/>
      <c r="L303" s="291"/>
      <c r="M303" s="301"/>
      <c r="N303" s="291"/>
      <c r="O303" s="291"/>
      <c r="P303" s="291"/>
      <c r="Q303" s="291"/>
      <c r="R303" s="291"/>
      <c r="S303" s="291"/>
      <c r="T303" s="291"/>
      <c r="U303" s="291"/>
      <c r="V303" s="291"/>
      <c r="W303" s="291"/>
      <c r="X303" s="291"/>
      <c r="Y303" s="291"/>
      <c r="Z303" s="291"/>
      <c r="AA303" s="291"/>
      <c r="AB303" s="291"/>
      <c r="AC303" s="291"/>
      <c r="AD303" s="291"/>
      <c r="AE303" s="291"/>
      <c r="AF303" s="291"/>
      <c r="AG303" s="291"/>
      <c r="AH303" s="291"/>
      <c r="AI303" s="291"/>
      <c r="AJ303" s="291"/>
      <c r="AK303" s="291"/>
      <c r="AL303" s="291"/>
      <c r="AM303" s="291"/>
      <c r="AN303" s="291"/>
      <c r="AO303" s="291"/>
      <c r="AP303" s="291"/>
      <c r="AQ303" s="291"/>
      <c r="AR303" s="291"/>
      <c r="AS303" s="291"/>
      <c r="AT303" s="291"/>
      <c r="AU303" s="291"/>
      <c r="AV303" s="291"/>
      <c r="AW303" s="291"/>
      <c r="AX303" s="291"/>
      <c r="AY303" s="291"/>
      <c r="AZ303" s="291"/>
      <c r="BA303" s="291"/>
      <c r="BB303" s="291"/>
      <c r="BC303" s="291"/>
      <c r="BD303" s="291"/>
      <c r="BE303" s="291"/>
      <c r="BF303" s="291"/>
      <c r="BG303" s="291"/>
      <c r="BH303" s="291"/>
      <c r="BI303" s="291"/>
      <c r="BJ303" s="291"/>
      <c r="BK303" s="291"/>
      <c r="BL303" s="291"/>
      <c r="BM303" s="291"/>
      <c r="BN303" s="291"/>
      <c r="BO303" s="291"/>
      <c r="BP303" s="291"/>
      <c r="BQ303" s="291"/>
      <c r="BR303" s="291"/>
      <c r="BS303" s="291"/>
      <c r="BT303" s="291"/>
      <c r="BU303" s="291"/>
      <c r="BV303" s="291"/>
      <c r="BW303" s="291"/>
      <c r="BX303" s="291"/>
      <c r="BY303" s="291"/>
      <c r="BZ303" s="291"/>
      <c r="CA303" s="291"/>
      <c r="CB303" s="291"/>
      <c r="CC303" s="291"/>
      <c r="CD303" s="291"/>
      <c r="CE303" s="291"/>
      <c r="CF303" s="291"/>
      <c r="CG303" s="291"/>
      <c r="CH303" s="291"/>
      <c r="CI303" s="291"/>
      <c r="CJ303" s="291"/>
      <c r="CK303" s="291"/>
      <c r="CL303" s="291"/>
      <c r="CM303" s="291"/>
      <c r="CN303" s="291"/>
      <c r="CO303" s="291"/>
      <c r="CP303" s="291"/>
      <c r="CQ303" s="291"/>
      <c r="CR303" s="291"/>
      <c r="CS303" s="291"/>
      <c r="CT303" s="291"/>
      <c r="CU303" s="291"/>
      <c r="CV303" s="291"/>
      <c r="CW303" s="291"/>
      <c r="CX303" s="291"/>
      <c r="CY303" s="291"/>
      <c r="CZ303" s="291"/>
      <c r="DA303" s="291"/>
      <c r="DB303" s="291"/>
      <c r="DC303" s="291"/>
      <c r="DD303" s="291"/>
      <c r="DE303" s="291"/>
      <c r="DF303" s="291"/>
      <c r="DG303" s="291"/>
      <c r="DH303" s="291"/>
      <c r="DI303" s="291"/>
      <c r="DJ303" s="291"/>
      <c r="DK303" s="291"/>
      <c r="DL303" s="291"/>
      <c r="DM303" s="291"/>
      <c r="DN303" s="291"/>
      <c r="DO303" s="291"/>
    </row>
    <row r="304" spans="1:119" ht="157.5" customHeight="1">
      <c r="A304" s="281"/>
      <c r="B304" s="291"/>
      <c r="C304" s="291"/>
      <c r="D304" s="291"/>
      <c r="E304" s="291"/>
      <c r="F304" s="293"/>
      <c r="G304" s="293"/>
      <c r="H304" s="293"/>
      <c r="I304" s="291"/>
      <c r="J304" s="291"/>
      <c r="K304" s="291"/>
      <c r="L304" s="291"/>
      <c r="M304" s="301"/>
      <c r="N304" s="291"/>
      <c r="O304" s="291"/>
      <c r="P304" s="291"/>
      <c r="Q304" s="291"/>
      <c r="R304" s="291"/>
      <c r="S304" s="291"/>
      <c r="T304" s="291"/>
      <c r="U304" s="291"/>
      <c r="V304" s="291"/>
      <c r="W304" s="291"/>
      <c r="X304" s="291"/>
      <c r="Y304" s="291"/>
      <c r="Z304" s="291"/>
      <c r="AA304" s="291"/>
      <c r="AB304" s="291"/>
      <c r="AC304" s="291"/>
      <c r="AD304" s="291"/>
      <c r="AE304" s="291"/>
      <c r="AF304" s="291"/>
      <c r="AG304" s="291"/>
      <c r="AH304" s="291"/>
      <c r="AI304" s="291"/>
      <c r="AJ304" s="291"/>
      <c r="AK304" s="291"/>
      <c r="AL304" s="291"/>
      <c r="AM304" s="291"/>
      <c r="AN304" s="291"/>
      <c r="AO304" s="291"/>
      <c r="AP304" s="291"/>
      <c r="AQ304" s="291"/>
      <c r="AR304" s="291"/>
      <c r="AS304" s="291"/>
      <c r="AT304" s="291"/>
      <c r="AU304" s="291"/>
      <c r="AV304" s="291"/>
      <c r="AW304" s="291"/>
      <c r="AX304" s="291"/>
      <c r="AY304" s="291"/>
      <c r="AZ304" s="291"/>
      <c r="BA304" s="291"/>
      <c r="BB304" s="291"/>
      <c r="BC304" s="291"/>
      <c r="BD304" s="291"/>
      <c r="BE304" s="291"/>
      <c r="BF304" s="291"/>
      <c r="BG304" s="291"/>
      <c r="BH304" s="291"/>
      <c r="BI304" s="291"/>
      <c r="BJ304" s="291"/>
      <c r="BK304" s="291"/>
      <c r="BL304" s="291"/>
      <c r="BM304" s="291"/>
      <c r="BN304" s="291"/>
      <c r="BO304" s="291"/>
      <c r="BP304" s="291"/>
      <c r="BQ304" s="291"/>
      <c r="BR304" s="291"/>
      <c r="BS304" s="291"/>
      <c r="BT304" s="291"/>
      <c r="BU304" s="291"/>
      <c r="BV304" s="291"/>
      <c r="BW304" s="291"/>
      <c r="BX304" s="291"/>
      <c r="BY304" s="291"/>
      <c r="BZ304" s="291"/>
      <c r="CA304" s="291"/>
      <c r="CB304" s="291"/>
      <c r="CC304" s="291"/>
      <c r="CD304" s="291"/>
      <c r="CE304" s="291"/>
      <c r="CF304" s="291"/>
      <c r="CG304" s="291"/>
      <c r="CH304" s="291"/>
      <c r="CI304" s="291"/>
      <c r="CJ304" s="291"/>
      <c r="CK304" s="291"/>
      <c r="CL304" s="291"/>
      <c r="CM304" s="291"/>
      <c r="CN304" s="291"/>
      <c r="CO304" s="291"/>
      <c r="CP304" s="291"/>
      <c r="CQ304" s="291"/>
      <c r="CR304" s="291"/>
      <c r="CS304" s="291"/>
      <c r="CT304" s="291"/>
      <c r="CU304" s="291"/>
      <c r="CV304" s="291"/>
      <c r="CW304" s="291"/>
      <c r="CX304" s="291"/>
      <c r="CY304" s="291"/>
      <c r="CZ304" s="291"/>
      <c r="DA304" s="291"/>
      <c r="DB304" s="291"/>
      <c r="DC304" s="291"/>
      <c r="DD304" s="291"/>
      <c r="DE304" s="291"/>
      <c r="DF304" s="291"/>
      <c r="DG304" s="291"/>
      <c r="DH304" s="291"/>
      <c r="DI304" s="291"/>
      <c r="DJ304" s="291"/>
      <c r="DK304" s="291"/>
      <c r="DL304" s="291"/>
      <c r="DM304" s="291"/>
      <c r="DN304" s="291"/>
      <c r="DO304" s="291"/>
    </row>
    <row r="305" spans="1:119" ht="157.5" customHeight="1">
      <c r="A305" s="281"/>
      <c r="B305" s="291"/>
      <c r="C305" s="291"/>
      <c r="D305" s="291"/>
      <c r="E305" s="291"/>
      <c r="F305" s="293"/>
      <c r="G305" s="293"/>
      <c r="H305" s="293"/>
      <c r="I305" s="291"/>
      <c r="J305" s="291"/>
      <c r="K305" s="291"/>
      <c r="L305" s="291"/>
      <c r="M305" s="301"/>
      <c r="N305" s="291"/>
      <c r="O305" s="291"/>
      <c r="P305" s="291"/>
      <c r="Q305" s="291"/>
      <c r="R305" s="291"/>
      <c r="S305" s="291"/>
      <c r="T305" s="291"/>
      <c r="U305" s="291"/>
      <c r="V305" s="291"/>
      <c r="W305" s="291"/>
      <c r="X305" s="291"/>
      <c r="Y305" s="291"/>
      <c r="Z305" s="291"/>
      <c r="AA305" s="291"/>
      <c r="AB305" s="291"/>
      <c r="AC305" s="291"/>
      <c r="AD305" s="291"/>
      <c r="AE305" s="291"/>
      <c r="AF305" s="291"/>
      <c r="AG305" s="291"/>
      <c r="AH305" s="291"/>
      <c r="AI305" s="291"/>
      <c r="AJ305" s="291"/>
      <c r="AK305" s="291"/>
      <c r="AL305" s="291"/>
      <c r="AM305" s="291"/>
      <c r="AN305" s="291"/>
      <c r="AO305" s="291"/>
      <c r="AP305" s="291"/>
      <c r="AQ305" s="291"/>
      <c r="AR305" s="291"/>
      <c r="AS305" s="291"/>
      <c r="AT305" s="291"/>
      <c r="AU305" s="291"/>
      <c r="AV305" s="291"/>
      <c r="AW305" s="291"/>
      <c r="AX305" s="291"/>
      <c r="AY305" s="291"/>
      <c r="AZ305" s="291"/>
      <c r="BA305" s="291"/>
      <c r="BB305" s="291"/>
      <c r="BC305" s="291"/>
      <c r="BD305" s="291"/>
      <c r="BE305" s="291"/>
      <c r="BF305" s="291"/>
      <c r="BG305" s="291"/>
      <c r="BH305" s="291"/>
      <c r="BI305" s="291"/>
      <c r="BJ305" s="291"/>
      <c r="BK305" s="291"/>
      <c r="BL305" s="291"/>
      <c r="BM305" s="291"/>
      <c r="BN305" s="291"/>
      <c r="BO305" s="291"/>
      <c r="BP305" s="291"/>
      <c r="BQ305" s="291"/>
      <c r="BR305" s="291"/>
      <c r="BS305" s="291"/>
      <c r="BT305" s="291"/>
      <c r="BU305" s="291"/>
      <c r="BV305" s="291"/>
      <c r="BW305" s="291"/>
      <c r="BX305" s="291"/>
      <c r="BY305" s="291"/>
      <c r="BZ305" s="291"/>
      <c r="CA305" s="291"/>
      <c r="CB305" s="291"/>
      <c r="CC305" s="291"/>
      <c r="CD305" s="291"/>
      <c r="CE305" s="291"/>
      <c r="CF305" s="291"/>
      <c r="CG305" s="291"/>
      <c r="CH305" s="291"/>
      <c r="CI305" s="291"/>
      <c r="CJ305" s="291"/>
      <c r="CK305" s="291"/>
      <c r="CL305" s="291"/>
      <c r="CM305" s="291"/>
      <c r="CN305" s="291"/>
      <c r="CO305" s="291"/>
      <c r="CP305" s="291"/>
      <c r="CQ305" s="291"/>
      <c r="CR305" s="291"/>
      <c r="CS305" s="291"/>
      <c r="CT305" s="291"/>
      <c r="CU305" s="291"/>
      <c r="CV305" s="291"/>
      <c r="CW305" s="291"/>
      <c r="CX305" s="291"/>
      <c r="CY305" s="291"/>
      <c r="CZ305" s="291"/>
      <c r="DA305" s="291"/>
      <c r="DB305" s="291"/>
      <c r="DC305" s="291"/>
      <c r="DD305" s="291"/>
      <c r="DE305" s="291"/>
      <c r="DF305" s="291"/>
      <c r="DG305" s="291"/>
      <c r="DH305" s="291"/>
      <c r="DI305" s="291"/>
      <c r="DJ305" s="291"/>
      <c r="DK305" s="291"/>
      <c r="DL305" s="291"/>
      <c r="DM305" s="291"/>
      <c r="DN305" s="291"/>
      <c r="DO305" s="291"/>
    </row>
    <row r="306" spans="1:119" ht="157.5" customHeight="1">
      <c r="A306" s="281"/>
      <c r="B306" s="291"/>
      <c r="C306" s="291"/>
      <c r="D306" s="291"/>
      <c r="E306" s="291"/>
      <c r="F306" s="293"/>
      <c r="G306" s="293"/>
      <c r="H306" s="293"/>
      <c r="I306" s="291"/>
      <c r="J306" s="291"/>
      <c r="K306" s="291"/>
      <c r="L306" s="302"/>
      <c r="M306" s="303"/>
      <c r="N306" s="287"/>
      <c r="O306" s="287"/>
      <c r="P306" s="287"/>
      <c r="Q306" s="287"/>
      <c r="R306" s="287"/>
      <c r="S306" s="287"/>
      <c r="T306" s="287"/>
      <c r="U306" s="287"/>
      <c r="V306" s="287"/>
      <c r="W306" s="287"/>
      <c r="X306" s="287"/>
      <c r="Y306" s="287"/>
      <c r="Z306" s="287"/>
      <c r="AA306" s="287"/>
      <c r="AB306" s="287"/>
      <c r="AC306" s="287"/>
      <c r="AD306" s="287"/>
      <c r="AE306" s="287"/>
      <c r="AF306" s="287"/>
      <c r="AG306" s="287"/>
      <c r="AH306" s="287"/>
      <c r="AI306" s="287"/>
      <c r="AJ306" s="287"/>
      <c r="AK306" s="287"/>
      <c r="AL306" s="287"/>
      <c r="AM306" s="287"/>
      <c r="AN306" s="287"/>
      <c r="AO306" s="287"/>
      <c r="AP306" s="287"/>
      <c r="AQ306" s="287"/>
      <c r="AR306" s="287"/>
      <c r="AS306" s="287"/>
      <c r="AT306" s="287"/>
      <c r="AU306" s="287"/>
      <c r="AV306" s="287"/>
      <c r="AW306" s="287"/>
      <c r="AX306" s="287"/>
      <c r="AY306" s="287"/>
      <c r="AZ306" s="287"/>
      <c r="BA306" s="287"/>
      <c r="BB306" s="287"/>
      <c r="BC306" s="287"/>
      <c r="BD306" s="287"/>
      <c r="BE306" s="287"/>
      <c r="BF306" s="287"/>
      <c r="BG306" s="287"/>
      <c r="BH306" s="287"/>
      <c r="BI306" s="287"/>
      <c r="BJ306" s="287"/>
      <c r="BK306" s="287"/>
      <c r="BL306" s="287"/>
      <c r="BM306" s="287"/>
      <c r="BN306" s="287"/>
      <c r="BO306" s="287"/>
      <c r="BP306" s="287"/>
      <c r="BQ306" s="287"/>
      <c r="BR306" s="287"/>
      <c r="BS306" s="287"/>
      <c r="BT306" s="287"/>
      <c r="BU306" s="287"/>
      <c r="BV306" s="287"/>
      <c r="BW306" s="287"/>
      <c r="BX306" s="287"/>
      <c r="BY306" s="287"/>
      <c r="BZ306" s="287"/>
      <c r="CA306" s="287"/>
      <c r="CB306" s="287"/>
      <c r="CC306" s="287"/>
      <c r="CD306" s="287"/>
      <c r="CE306" s="287"/>
      <c r="CF306" s="287"/>
      <c r="CG306" s="287"/>
      <c r="CH306" s="287"/>
      <c r="CI306" s="287"/>
      <c r="CJ306" s="287"/>
      <c r="CK306" s="287"/>
      <c r="CL306" s="287"/>
      <c r="CM306" s="287"/>
      <c r="CN306" s="287"/>
      <c r="CO306" s="287"/>
      <c r="CP306" s="287"/>
      <c r="CQ306" s="287"/>
      <c r="CR306" s="287"/>
      <c r="CS306" s="287"/>
      <c r="CT306" s="287"/>
      <c r="CU306" s="287"/>
      <c r="CV306" s="287"/>
      <c r="CW306" s="287"/>
      <c r="CX306" s="287"/>
      <c r="CY306" s="287"/>
      <c r="CZ306" s="287"/>
      <c r="DA306" s="287"/>
      <c r="DB306" s="287"/>
      <c r="DC306" s="287"/>
      <c r="DD306" s="287"/>
      <c r="DE306" s="287"/>
      <c r="DF306" s="287"/>
      <c r="DG306" s="287"/>
      <c r="DH306" s="287"/>
      <c r="DI306" s="287"/>
      <c r="DJ306" s="287"/>
      <c r="DK306" s="287"/>
      <c r="DL306" s="287"/>
      <c r="DM306" s="287"/>
      <c r="DN306" s="287"/>
      <c r="DO306" s="287"/>
    </row>
    <row r="307" spans="1:12" ht="157.5" customHeight="1">
      <c r="A307" s="281"/>
      <c r="B307" s="291"/>
      <c r="C307" s="291"/>
      <c r="D307" s="291"/>
      <c r="E307" s="291"/>
      <c r="F307" s="293"/>
      <c r="G307" s="293"/>
      <c r="H307" s="293"/>
      <c r="I307" s="291"/>
      <c r="J307" s="291"/>
      <c r="K307" s="291"/>
      <c r="L307" s="304"/>
    </row>
    <row r="308" spans="1:12" ht="157.5" customHeight="1">
      <c r="A308" s="281"/>
      <c r="B308" s="291"/>
      <c r="C308" s="291"/>
      <c r="D308" s="291"/>
      <c r="E308" s="291"/>
      <c r="F308" s="293"/>
      <c r="G308" s="293"/>
      <c r="H308" s="293"/>
      <c r="I308" s="291"/>
      <c r="J308" s="291"/>
      <c r="K308" s="291"/>
      <c r="L308" s="304"/>
    </row>
    <row r="309" spans="1:12" ht="157.5" customHeight="1">
      <c r="A309" s="281"/>
      <c r="B309" s="291"/>
      <c r="C309" s="291"/>
      <c r="D309" s="291"/>
      <c r="E309" s="291"/>
      <c r="F309" s="293"/>
      <c r="G309" s="293"/>
      <c r="H309" s="293"/>
      <c r="I309" s="291"/>
      <c r="J309" s="291"/>
      <c r="K309" s="291"/>
      <c r="L309" s="304"/>
    </row>
    <row r="310" spans="1:12" ht="157.5" customHeight="1">
      <c r="A310" s="281"/>
      <c r="B310" s="291"/>
      <c r="C310" s="291"/>
      <c r="D310" s="291"/>
      <c r="E310" s="291"/>
      <c r="F310" s="293"/>
      <c r="G310" s="293"/>
      <c r="H310" s="293"/>
      <c r="I310" s="291"/>
      <c r="J310" s="291"/>
      <c r="K310" s="291"/>
      <c r="L310" s="304"/>
    </row>
    <row r="311" spans="1:12" ht="157.5" customHeight="1">
      <c r="A311" s="281"/>
      <c r="B311" s="291"/>
      <c r="C311" s="291"/>
      <c r="D311" s="291"/>
      <c r="E311" s="291"/>
      <c r="F311" s="293"/>
      <c r="G311" s="293"/>
      <c r="H311" s="293"/>
      <c r="I311" s="291"/>
      <c r="J311" s="291"/>
      <c r="K311" s="291"/>
      <c r="L311" s="304"/>
    </row>
    <row r="312" spans="1:12" ht="157.5" customHeight="1">
      <c r="A312" s="281"/>
      <c r="B312" s="291"/>
      <c r="C312" s="291"/>
      <c r="D312" s="291"/>
      <c r="E312" s="291"/>
      <c r="F312" s="293"/>
      <c r="G312" s="293"/>
      <c r="H312" s="293"/>
      <c r="I312" s="291"/>
      <c r="J312" s="291"/>
      <c r="K312" s="291"/>
      <c r="L312" s="304"/>
    </row>
    <row r="313" spans="1:12" ht="157.5" customHeight="1">
      <c r="A313" s="281"/>
      <c r="B313" s="291"/>
      <c r="C313" s="291"/>
      <c r="D313" s="291"/>
      <c r="E313" s="291"/>
      <c r="F313" s="293"/>
      <c r="G313" s="293"/>
      <c r="H313" s="293"/>
      <c r="I313" s="291"/>
      <c r="J313" s="291"/>
      <c r="K313" s="291"/>
      <c r="L313" s="304"/>
    </row>
    <row r="314" spans="1:12" ht="157.5" customHeight="1">
      <c r="A314" s="281"/>
      <c r="B314" s="291"/>
      <c r="C314" s="291"/>
      <c r="D314" s="291"/>
      <c r="E314" s="291"/>
      <c r="F314" s="293"/>
      <c r="G314" s="293"/>
      <c r="H314" s="293"/>
      <c r="I314" s="291"/>
      <c r="J314" s="291"/>
      <c r="K314" s="291"/>
      <c r="L314" s="304"/>
    </row>
    <row r="315" spans="1:12" ht="157.5" customHeight="1">
      <c r="A315" s="281"/>
      <c r="B315" s="291"/>
      <c r="C315" s="291"/>
      <c r="D315" s="291"/>
      <c r="E315" s="291"/>
      <c r="F315" s="293"/>
      <c r="G315" s="293"/>
      <c r="H315" s="293"/>
      <c r="I315" s="291"/>
      <c r="J315" s="291"/>
      <c r="K315" s="291"/>
      <c r="L315" s="304"/>
    </row>
    <row r="316" spans="1:12" ht="157.5" customHeight="1">
      <c r="A316" s="281"/>
      <c r="B316" s="291"/>
      <c r="C316" s="291"/>
      <c r="D316" s="291"/>
      <c r="E316" s="291"/>
      <c r="F316" s="293"/>
      <c r="G316" s="293"/>
      <c r="H316" s="293"/>
      <c r="I316" s="291"/>
      <c r="J316" s="291"/>
      <c r="K316" s="291"/>
      <c r="L316" s="304"/>
    </row>
    <row r="317" ht="157.5" customHeight="1">
      <c r="B317" s="291"/>
    </row>
  </sheetData>
  <sheetProtection/>
  <autoFilter ref="A11:O268"/>
  <mergeCells count="5">
    <mergeCell ref="A9:K9"/>
    <mergeCell ref="A10:K10"/>
    <mergeCell ref="M81:M83"/>
    <mergeCell ref="O273:P273"/>
    <mergeCell ref="L278:M278"/>
  </mergeCells>
  <printOptions/>
  <pageMargins left="0" right="0" top="0.3937007874015748" bottom="0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2017-03-17T14:44:25Z</cp:lastPrinted>
  <dcterms:created xsi:type="dcterms:W3CDTF">1996-10-08T23:32:33Z</dcterms:created>
  <dcterms:modified xsi:type="dcterms:W3CDTF">2017-03-17T14:45:24Z</dcterms:modified>
  <cp:category/>
  <cp:version/>
  <cp:contentType/>
  <cp:contentStatus/>
</cp:coreProperties>
</file>